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fnas25\会計課共有\庶務契約データ\⑨共通\電力売買\2026(R08)\04.HP\02調達\"/>
    </mc:Choice>
  </mc:AlternateContent>
  <xr:revisionPtr revIDLastSave="0" documentId="13_ncr:1_{F0198AAD-0D8C-4FF2-B823-F3B64CB094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－１内訳書（税抜）" sheetId="3" r:id="rId1"/>
    <sheet name="別紙様式５－２内訳書（税込）" sheetId="2" r:id="rId2"/>
  </sheets>
  <definedNames>
    <definedName name="_xlnm.Print_Area" localSheetId="0">'別紙様式５－１内訳書（税抜）'!$A$1:$J$29</definedName>
    <definedName name="_xlnm.Print_Area" localSheetId="1">'別紙様式５－２内訳書（税込）'!$A$1:$J$30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F20" i="2" l="1"/>
  <c r="H19" i="3"/>
  <c r="H18" i="3"/>
  <c r="H17" i="3"/>
  <c r="H16" i="3"/>
  <c r="H15" i="3"/>
  <c r="H14" i="3"/>
  <c r="H13" i="3"/>
  <c r="H12" i="3"/>
  <c r="H11" i="3"/>
  <c r="H10" i="3"/>
  <c r="H9" i="3"/>
  <c r="H8" i="3"/>
  <c r="E19" i="3"/>
  <c r="E18" i="3"/>
  <c r="I18" i="3" s="1"/>
  <c r="E17" i="3"/>
  <c r="E16" i="3"/>
  <c r="E15" i="3"/>
  <c r="E14" i="3"/>
  <c r="E13" i="3"/>
  <c r="E12" i="3"/>
  <c r="E11" i="3"/>
  <c r="E10" i="3"/>
  <c r="E9" i="3"/>
  <c r="E8" i="3"/>
  <c r="H19" i="2"/>
  <c r="H18" i="2"/>
  <c r="H17" i="2"/>
  <c r="H16" i="2"/>
  <c r="H15" i="2"/>
  <c r="H14" i="2"/>
  <c r="H13" i="2"/>
  <c r="H12" i="2"/>
  <c r="H11" i="2"/>
  <c r="H10" i="2"/>
  <c r="H9" i="2"/>
  <c r="H8" i="2"/>
  <c r="E11" i="2"/>
  <c r="E19" i="2"/>
  <c r="E18" i="2"/>
  <c r="E17" i="2"/>
  <c r="E16" i="2"/>
  <c r="E15" i="2"/>
  <c r="E14" i="2"/>
  <c r="I14" i="2" s="1"/>
  <c r="E13" i="2"/>
  <c r="E12" i="2"/>
  <c r="E10" i="2"/>
  <c r="E9" i="2"/>
  <c r="I13" i="2" l="1"/>
  <c r="I14" i="3"/>
  <c r="I10" i="2"/>
  <c r="I17" i="2"/>
  <c r="I12" i="2"/>
  <c r="I11" i="2"/>
  <c r="I16" i="3"/>
  <c r="I10" i="3"/>
  <c r="I8" i="3"/>
  <c r="I12" i="3"/>
  <c r="I9" i="2"/>
  <c r="I17" i="3"/>
  <c r="I9" i="3"/>
  <c r="I13" i="3"/>
  <c r="I18" i="2"/>
  <c r="I19" i="2"/>
  <c r="I15" i="3"/>
  <c r="I15" i="2"/>
  <c r="I11" i="3"/>
  <c r="I19" i="3"/>
  <c r="I16" i="2"/>
  <c r="E8" i="2"/>
  <c r="I8" i="2" s="1"/>
  <c r="I20" i="3" l="1"/>
  <c r="H23" i="3" s="1"/>
  <c r="I20" i="2"/>
  <c r="H23" i="2" s="1"/>
  <c r="H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sharedStrings.xml><?xml version="1.0" encoding="utf-8"?>
<sst xmlns="http://schemas.openxmlformats.org/spreadsheetml/2006/main" count="102" uniqueCount="62">
  <si>
    <t>常時電力料金</t>
    <rPh sb="0" eb="2">
      <t>ジョウジ</t>
    </rPh>
    <rPh sb="2" eb="4">
      <t>デンリョク</t>
    </rPh>
    <rPh sb="4" eb="6">
      <t>リョウキン</t>
    </rPh>
    <phoneticPr fontId="2"/>
  </si>
  <si>
    <t>契約電力</t>
    <rPh sb="0" eb="2">
      <t>ケイヤク</t>
    </rPh>
    <rPh sb="2" eb="4">
      <t>デンリョク</t>
    </rPh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</si>
  <si>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</si>
  <si>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力率</t>
    <rPh sb="0" eb="1">
      <t>リキ</t>
    </rPh>
    <rPh sb="1" eb="2">
      <t>リツ</t>
    </rPh>
    <phoneticPr fontId="2"/>
  </si>
  <si>
    <t>基本料金</t>
    <rPh sb="0" eb="2">
      <t>キホン</t>
    </rPh>
    <rPh sb="2" eb="4">
      <t>リョウキン</t>
    </rPh>
    <phoneticPr fontId="2"/>
  </si>
  <si>
    <t>予定使用</t>
    <rPh sb="0" eb="2">
      <t>ヨテイ</t>
    </rPh>
    <rPh sb="2" eb="4">
      <t>シヨウ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</si>
  <si>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</si>
  <si>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合計</t>
    <rPh sb="0" eb="2">
      <t>ゴウケイ</t>
    </rPh>
    <phoneticPr fontId="2"/>
  </si>
  <si>
    <t>調整</t>
    <rPh sb="0" eb="2">
      <t>チョウセイ</t>
    </rPh>
    <phoneticPr fontId="2"/>
  </si>
  <si>
    <t>電力量</t>
  </si>
  <si>
    <t>単価</t>
    <rPh sb="0" eb="2">
      <t>タンカ</t>
    </rPh>
    <phoneticPr fontId="2"/>
  </si>
  <si>
    <t>※各月単位で小
 数点以下切捨</t>
    <rPh sb="1" eb="3">
      <t>カクツキ</t>
    </rPh>
    <rPh sb="3" eb="5">
      <t>タンイ</t>
    </rPh>
    <rPh sb="6" eb="7">
      <t>コ</t>
    </rPh>
    <rPh sb="9" eb="10">
      <t>スウ</t>
    </rPh>
    <rPh sb="10" eb="11">
      <t>テン</t>
    </rPh>
    <rPh sb="11" eb="13">
      <t>イカ</t>
    </rPh>
    <rPh sb="13" eb="15">
      <t>キリス</t>
    </rPh>
    <phoneticPr fontId="2"/>
  </si>
  <si>
    <r>
      <t>（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phoneticPr fontId="2"/>
  </si>
  <si>
    <r>
      <t>（円/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2"/>
  </si>
  <si>
    <t>（円）</t>
    <rPh sb="1" eb="2">
      <t>エン</t>
    </rPh>
    <phoneticPr fontId="2"/>
  </si>
  <si>
    <r>
      <t>（円/</t>
    </r>
    <r>
      <rPr>
        <sz val="10"/>
        <color theme="1"/>
        <rFont val="Century"/>
        <family val="1"/>
      </rPr>
      <t>kWh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2"/>
  </si>
  <si>
    <r>
      <t>d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=a×b×c</t>
    </r>
    <r>
      <rPr>
        <sz val="10"/>
        <color theme="1"/>
        <rFont val="ＭＳ Ｐ明朝"/>
        <family val="1"/>
        <charset val="128"/>
      </rPr>
      <t>）</t>
    </r>
    <phoneticPr fontId="2"/>
  </si>
  <si>
    <r>
      <t>g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=e×f</t>
    </r>
    <r>
      <rPr>
        <sz val="10"/>
        <color theme="1"/>
        <rFont val="ＭＳ Ｐ明朝"/>
        <family val="1"/>
        <charset val="128"/>
      </rPr>
      <t>）</t>
    </r>
    <phoneticPr fontId="2"/>
  </si>
  <si>
    <r>
      <t>h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=d+g</t>
    </r>
    <r>
      <rPr>
        <sz val="10"/>
        <color theme="1"/>
        <rFont val="ＭＳ Ｐ明朝"/>
        <family val="1"/>
        <charset val="128"/>
      </rPr>
      <t>）</t>
    </r>
    <phoneticPr fontId="2"/>
  </si>
  <si>
    <t>合　計</t>
    <rPh sb="0" eb="1">
      <t>ゴウ</t>
    </rPh>
    <rPh sb="2" eb="3">
      <t>ケイ</t>
    </rPh>
    <phoneticPr fontId="2"/>
  </si>
  <si>
    <t>①＝</t>
    <phoneticPr fontId="2"/>
  </si>
  <si>
    <t>入札書記入額　②÷1.10（小数点以下切り上げ）＝</t>
    <rPh sb="0" eb="2">
      <t>ニュウサツ</t>
    </rPh>
    <rPh sb="2" eb="3">
      <t>ショ</t>
    </rPh>
    <rPh sb="3" eb="5">
      <t>キニュウ</t>
    </rPh>
    <rPh sb="5" eb="6">
      <t>ガク</t>
    </rPh>
    <rPh sb="14" eb="17">
      <t>ショウスウテン</t>
    </rPh>
    <rPh sb="17" eb="19">
      <t>イカ</t>
    </rPh>
    <rPh sb="19" eb="20">
      <t>キ</t>
    </rPh>
    <rPh sb="21" eb="22">
      <t>ア</t>
    </rPh>
    <phoneticPr fontId="2"/>
  </si>
  <si>
    <t>※入札書に記載する額と同額になること。</t>
    <rPh sb="1" eb="3">
      <t>ニュウサツ</t>
    </rPh>
    <rPh sb="3" eb="4">
      <t>ショ</t>
    </rPh>
    <rPh sb="5" eb="7">
      <t>キサイ</t>
    </rPh>
    <rPh sb="9" eb="10">
      <t>ガク</t>
    </rPh>
    <rPh sb="11" eb="13">
      <t>ドウガク</t>
    </rPh>
    <phoneticPr fontId="2"/>
  </si>
  <si>
    <t>（留意事項）</t>
    <rPh sb="1" eb="3">
      <t>リュウイ</t>
    </rPh>
    <rPh sb="3" eb="5">
      <t>ジコウ</t>
    </rPh>
    <phoneticPr fontId="2"/>
  </si>
  <si>
    <r>
      <t>　２．力率調整（</t>
    </r>
    <r>
      <rPr>
        <sz val="9"/>
        <color theme="1"/>
        <rFont val="Century"/>
        <family val="1"/>
      </rPr>
      <t>c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）については、力率の想定値</t>
    </r>
    <r>
      <rPr>
        <sz val="9"/>
        <color theme="1"/>
        <rFont val="Century"/>
        <family val="1"/>
      </rPr>
      <t>100</t>
    </r>
    <r>
      <rPr>
        <sz val="9"/>
        <color theme="1"/>
        <rFont val="ＭＳ 明朝"/>
        <family val="1"/>
        <charset val="128"/>
      </rPr>
      <t>％から</t>
    </r>
    <r>
      <rPr>
        <sz val="9"/>
        <color theme="1"/>
        <rFont val="Century"/>
        <family val="1"/>
      </rPr>
      <t>0.85</t>
    </r>
    <r>
      <rPr>
        <sz val="9"/>
        <color theme="1"/>
        <rFont val="ＭＳ 明朝"/>
        <family val="1"/>
        <charset val="128"/>
      </rPr>
      <t>とする。</t>
    </r>
    <rPh sb="3" eb="4">
      <t>リキ</t>
    </rPh>
    <rPh sb="4" eb="5">
      <t>リツ</t>
    </rPh>
    <rPh sb="5" eb="7">
      <t>チョウセイ</t>
    </rPh>
    <rPh sb="9" eb="10">
      <t>ラン</t>
    </rPh>
    <rPh sb="17" eb="18">
      <t>リキ</t>
    </rPh>
    <rPh sb="18" eb="19">
      <t>リツ</t>
    </rPh>
    <rPh sb="20" eb="22">
      <t>ソウテイ</t>
    </rPh>
    <rPh sb="22" eb="23">
      <t>チ</t>
    </rPh>
    <phoneticPr fontId="2"/>
  </si>
  <si>
    <r>
      <t>　３．合計（</t>
    </r>
    <r>
      <rPr>
        <sz val="9"/>
        <color theme="1"/>
        <rFont val="Century"/>
        <family val="1"/>
      </rPr>
      <t>h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）は月毎に小数点以下を切り捨てる。</t>
    </r>
    <rPh sb="3" eb="5">
      <t>ゴウケイ</t>
    </rPh>
    <rPh sb="7" eb="8">
      <t>ラン</t>
    </rPh>
    <rPh sb="10" eb="12">
      <t>ツキゴト</t>
    </rPh>
    <rPh sb="13" eb="16">
      <t>ショウスウテン</t>
    </rPh>
    <rPh sb="16" eb="18">
      <t>イカ</t>
    </rPh>
    <rPh sb="19" eb="20">
      <t>キ</t>
    </rPh>
    <rPh sb="21" eb="22">
      <t>ス</t>
    </rPh>
    <phoneticPr fontId="2"/>
  </si>
  <si>
    <r>
      <t>（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phoneticPr fontId="2"/>
  </si>
  <si>
    <r>
      <t>（</t>
    </r>
    <r>
      <rPr>
        <sz val="10"/>
        <rFont val="Century"/>
        <family val="1"/>
      </rPr>
      <t>kWh</t>
    </r>
    <r>
      <rPr>
        <sz val="10"/>
        <rFont val="ＭＳ 明朝"/>
        <family val="1"/>
        <charset val="128"/>
      </rPr>
      <t>）</t>
    </r>
    <phoneticPr fontId="2"/>
  </si>
  <si>
    <t>a</t>
    <phoneticPr fontId="2"/>
  </si>
  <si>
    <t>b</t>
    <phoneticPr fontId="2"/>
  </si>
  <si>
    <t>c</t>
    <phoneticPr fontId="2"/>
  </si>
  <si>
    <r>
      <t>d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=a×b×c</t>
    </r>
    <r>
      <rPr>
        <sz val="10"/>
        <color theme="1"/>
        <rFont val="ＭＳ Ｐ明朝"/>
        <family val="1"/>
        <charset val="128"/>
      </rPr>
      <t>）</t>
    </r>
    <phoneticPr fontId="2"/>
  </si>
  <si>
    <t>e</t>
    <phoneticPr fontId="2"/>
  </si>
  <si>
    <t>f</t>
    <phoneticPr fontId="2"/>
  </si>
  <si>
    <r>
      <t>h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=d+g</t>
    </r>
    <r>
      <rPr>
        <sz val="10"/>
        <color theme="1"/>
        <rFont val="ＭＳ Ｐ明朝"/>
        <family val="1"/>
        <charset val="128"/>
      </rPr>
      <t>）</t>
    </r>
    <phoneticPr fontId="2"/>
  </si>
  <si>
    <t>…①</t>
    <phoneticPr fontId="2"/>
  </si>
  <si>
    <t>…②</t>
    <phoneticPr fontId="2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</si>
  <si>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欄）は、消費税等相当額を含む単価とし、小数点以下第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phoneticPr fontId="2"/>
  </si>
  <si>
    <t>a</t>
    <phoneticPr fontId="2"/>
  </si>
  <si>
    <t>b</t>
    <phoneticPr fontId="2"/>
  </si>
  <si>
    <t>c</t>
    <phoneticPr fontId="2"/>
  </si>
  <si>
    <t>e</t>
    <phoneticPr fontId="2"/>
  </si>
  <si>
    <r>
      <t>g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=e×f</t>
    </r>
    <r>
      <rPr>
        <sz val="10"/>
        <color theme="1"/>
        <rFont val="ＭＳ Ｐ明朝"/>
        <family val="1"/>
        <charset val="128"/>
      </rPr>
      <t>）</t>
    </r>
    <phoneticPr fontId="2"/>
  </si>
  <si>
    <t>…①</t>
    <phoneticPr fontId="2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</si>
  <si>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欄）は、消費税等相当額を含まない単価とし、小数点以下第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rPh sb="23" eb="24">
      <t>フク</t>
    </rPh>
    <phoneticPr fontId="2"/>
  </si>
  <si>
    <t>入札書記入額①＝</t>
    <rPh sb="0" eb="2">
      <t>ニュウサツ</t>
    </rPh>
    <rPh sb="2" eb="3">
      <t>ショ</t>
    </rPh>
    <rPh sb="3" eb="5">
      <t>キニュウ</t>
    </rPh>
    <rPh sb="5" eb="6">
      <t>ガク</t>
    </rPh>
    <phoneticPr fontId="2"/>
  </si>
  <si>
    <t>エコ・ポート長谷山電気調達　入札金額内訳書（単価に消費税等相当額を含む場合）</t>
    <rPh sb="6" eb="9">
      <t>ハセヤマ</t>
    </rPh>
    <rPh sb="9" eb="11">
      <t>デンキ</t>
    </rPh>
    <rPh sb="11" eb="13">
      <t>チョウタツ</t>
    </rPh>
    <rPh sb="14" eb="16">
      <t>ニュウサツ</t>
    </rPh>
    <rPh sb="16" eb="18">
      <t>キンガク</t>
    </rPh>
    <rPh sb="18" eb="20">
      <t>ウチワケ</t>
    </rPh>
    <rPh sb="20" eb="21">
      <t>ショ</t>
    </rPh>
    <rPh sb="22" eb="24">
      <t>タンカ</t>
    </rPh>
    <rPh sb="25" eb="29">
      <t>ショウヒゼイトウ</t>
    </rPh>
    <rPh sb="29" eb="31">
      <t>ソウトウ</t>
    </rPh>
    <rPh sb="31" eb="32">
      <t>ガク</t>
    </rPh>
    <rPh sb="33" eb="34">
      <t>フク</t>
    </rPh>
    <rPh sb="35" eb="37">
      <t>バアイ</t>
    </rPh>
    <phoneticPr fontId="2"/>
  </si>
  <si>
    <t>エコ・ポート長谷山電気調達　入札金額内訳書（単価に消費税等相当額を含まない場合）</t>
    <rPh sb="6" eb="9">
      <t>ハセヤマ</t>
    </rPh>
    <rPh sb="9" eb="11">
      <t>デンキ</t>
    </rPh>
    <rPh sb="11" eb="13">
      <t>チョウタツ</t>
    </rPh>
    <rPh sb="14" eb="16">
      <t>ニュウサツ</t>
    </rPh>
    <rPh sb="16" eb="18">
      <t>キンガク</t>
    </rPh>
    <rPh sb="18" eb="20">
      <t>ウチワケ</t>
    </rPh>
    <rPh sb="20" eb="21">
      <t>ショ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</si>
  <si>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</si>
  <si>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令和8年5月</t>
    <rPh sb="0" eb="2">
      <t>レイワ</t>
    </rPh>
    <rPh sb="3" eb="4">
      <t>ネン</t>
    </rPh>
    <rPh sb="5" eb="6">
      <t>ガツ</t>
    </rPh>
    <phoneticPr fontId="2"/>
  </si>
  <si>
    <t>令和8年6月</t>
    <rPh sb="0" eb="2">
      <t>レイワ</t>
    </rPh>
    <rPh sb="3" eb="4">
      <t>ネン</t>
    </rPh>
    <rPh sb="5" eb="6">
      <t>ガツ</t>
    </rPh>
    <phoneticPr fontId="2"/>
  </si>
  <si>
    <t>令和8年7月</t>
    <rPh sb="0" eb="2">
      <t>レイワ</t>
    </rPh>
    <rPh sb="3" eb="4">
      <t>ネン</t>
    </rPh>
    <rPh sb="5" eb="6">
      <t>ガツ</t>
    </rPh>
    <phoneticPr fontId="2"/>
  </si>
  <si>
    <t>令和8年8月</t>
    <rPh sb="0" eb="2">
      <t>レイワ</t>
    </rPh>
    <rPh sb="3" eb="4">
      <t>ネン</t>
    </rPh>
    <rPh sb="5" eb="6">
      <t>ガツ</t>
    </rPh>
    <phoneticPr fontId="2"/>
  </si>
  <si>
    <t>令和8年9月</t>
    <rPh sb="0" eb="2">
      <t>レイワ</t>
    </rPh>
    <rPh sb="3" eb="4">
      <t>ネン</t>
    </rPh>
    <rPh sb="5" eb="6">
      <t>ガツ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</si>
  <si>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</si>
  <si>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</si>
  <si>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</si>
  <si>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</si>
  <si>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</si>
  <si>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令和9年3月</t>
    <rPh sb="0" eb="2">
      <t>レイワ</t>
    </rPh>
    <rPh sb="3" eb="4">
      <t>ネン</t>
    </rPh>
    <rPh sb="5" eb="6">
      <t>ガツ</t>
    </rPh>
    <phoneticPr fontId="2"/>
  </si>
  <si>
    <t>別紙様式５－１</t>
  </si>
  <si>
    <t>別紙様式５－２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</si>
</sst>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&quot;△ &quot;#,##0"/>
    <numFmt numFmtId="177" formatCode="#,##0.00;&quot;△ &quot;#,##0.00"/>
  </numFmts>
  <fonts count="19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sz val="10"/>
      <color theme="1"/>
      <name val="ＭＳ Ｐ明朝"/>
      <family val="1"/>
      <charset val="128"/>
    </font>
    <font>
      <sz val="10"/>
      <color rgb="FF0070C0"/>
      <name val="Century"/>
      <family val="1"/>
    </font>
    <font>
      <sz val="10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00B0F0"/>
      <name val="ＭＳ 明朝"/>
      <family val="1"/>
      <charset val="128"/>
    </font>
    <font>
      <sz val="9"/>
      <color theme="1"/>
      <name val="Century"/>
      <family val="1"/>
    </font>
    <font>
      <sz val="9"/>
      <color indexed="81"/>
      <name val="MS P ゴシック"/>
      <family val="3"/>
      <charset val="128"/>
    </font>
    <font>
      <sz val="10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double">
        <color auto="1"/>
      </top>
      <bottom style="thin">
        <color auto="1"/>
      </bottom>
      <diagonal style="hair">
        <color auto="1"/>
      </diagonal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8" fillId="0" borderId="0"/>
    <xf numFmtId="6" fontId="18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top" textRotation="180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77" fontId="7" fillId="0" borderId="12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177" fontId="7" fillId="0" borderId="1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176" fontId="10" fillId="0" borderId="2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177" fontId="7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76" fontId="10" fillId="2" borderId="31" xfId="0" applyNumberFormat="1" applyFont="1" applyFill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/>
    </xf>
    <xf numFmtId="177" fontId="7" fillId="0" borderId="29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8" fillId="0" borderId="35" xfId="0" applyNumberFormat="1" applyFont="1" applyBorder="1">
      <alignment vertical="center"/>
    </xf>
    <xf numFmtId="0" fontId="17" fillId="0" borderId="12" xfId="0" applyFont="1" applyBorder="1">
      <alignment vertical="center"/>
    </xf>
    <xf numFmtId="176" fontId="16" fillId="0" borderId="12" xfId="0" applyNumberFormat="1" applyFont="1" applyBorder="1">
      <alignment vertical="center"/>
    </xf>
    <xf numFmtId="3" fontId="16" fillId="0" borderId="26" xfId="0" applyNumberFormat="1" applyFont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</cellXfs>
  <cellStyles count="3">
    <cellStyle name="通貨 2" xfId="2" xr:uid="{F6D34951-5A68-45D2-BD93-03D00A893EB3}"/>
    <cellStyle name="標準" xfId="0" builtinId="0"/>
    <cellStyle name="標準 2" xfId="1" xr:uid="{A6CB2AB8-084D-4EF8-80E4-0A9BEB40C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N42"/>
  <sheetViews>
    <sheetView tabSelected="1" view="pageBreakPreview" zoomScale="60" zoomScaleNormal="100" workbookViewId="0">
      <selection activeCell="J3" sqref="J3"/>
    </sheetView>
  </sheetViews>
  <sheetFormatPr defaultRowHeight="13.5"/>
  <cols>
    <col min="1" max="1" width="13.375" style="2" customWidth="1"/>
    <col min="2" max="2" width="9.5" style="2" customWidth="1"/>
    <col min="3" max="3" width="12.25" style="2" customWidth="1"/>
    <col min="4" max="4" width="5.375" style="2" customWidth="1"/>
    <col min="5" max="5" width="12.125" style="2" customWidth="1"/>
    <col min="6" max="6" width="13.75" style="2" customWidth="1"/>
    <col min="7" max="7" width="11" style="2" customWidth="1"/>
    <col min="8" max="8" width="10.625" style="2" customWidth="1"/>
    <col min="9" max="9" width="16.625" style="2" customWidth="1"/>
    <col min="10" max="10" width="12.375" style="2" customWidth="1"/>
    <col min="11" max="11" width="13.375" style="2" customWidth="1"/>
    <col min="12" max="12" width="5.125" style="2" customWidth="1"/>
    <col min="13" max="16384" width="9" style="2"/>
  </cols>
  <sheetData>
    <row r="1" spans="1:14">
      <c r="A1" s="2" t="s">
        <v>60</v>
      </c>
    </row>
    <row r="2" spans="1:14" ht="17.25" customHeight="1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1"/>
      <c r="K2" s="1"/>
      <c r="L2" s="1"/>
      <c r="M2" s="1"/>
      <c r="N2" s="1"/>
    </row>
    <row r="3" spans="1:14" s="3" customFormat="1" ht="12.75" thickBot="1">
      <c r="A3" s="3" t="s">
        <v>0</v>
      </c>
      <c r="L3" s="4"/>
    </row>
    <row r="4" spans="1:14" s="3" customFormat="1" ht="12.95" customHeight="1">
      <c r="A4" s="5"/>
      <c r="B4" s="6" t="s">
        <v>1</v>
      </c>
      <c r="C4" s="6" t="s">
        <v>2</v>
      </c>
      <c r="D4" s="7" t="s">
        <v>3</v>
      </c>
      <c r="E4" s="8" t="s">
        <v>4</v>
      </c>
      <c r="F4" s="9" t="s">
        <v>5</v>
      </c>
      <c r="G4" s="10" t="s">
        <v>6</v>
      </c>
      <c r="H4" s="8" t="s">
        <v>6</v>
      </c>
      <c r="I4" s="8" t="s">
        <v>7</v>
      </c>
      <c r="J4" s="4"/>
    </row>
    <row r="5" spans="1:14" s="3" customFormat="1" ht="19.5" customHeight="1">
      <c r="A5" s="11"/>
      <c r="B5" s="11"/>
      <c r="C5" s="11"/>
      <c r="D5" s="12" t="s">
        <v>8</v>
      </c>
      <c r="E5" s="13"/>
      <c r="F5" s="14" t="s">
        <v>9</v>
      </c>
      <c r="G5" s="12" t="s">
        <v>10</v>
      </c>
      <c r="H5" s="13"/>
      <c r="I5" s="15" t="s">
        <v>11</v>
      </c>
      <c r="J5" s="4"/>
    </row>
    <row r="6" spans="1:14" s="3" customFormat="1" ht="12.95" customHeight="1">
      <c r="A6" s="11"/>
      <c r="B6" s="16" t="s">
        <v>12</v>
      </c>
      <c r="C6" s="16" t="s">
        <v>13</v>
      </c>
      <c r="D6" s="17"/>
      <c r="E6" s="18" t="s">
        <v>14</v>
      </c>
      <c r="F6" s="19" t="s">
        <v>27</v>
      </c>
      <c r="G6" s="12" t="s">
        <v>15</v>
      </c>
      <c r="H6" s="18" t="s">
        <v>14</v>
      </c>
      <c r="I6" s="18" t="s">
        <v>14</v>
      </c>
      <c r="J6" s="4"/>
    </row>
    <row r="7" spans="1:14" s="3" customFormat="1" ht="14.25" customHeight="1">
      <c r="A7" s="20"/>
      <c r="B7" s="21" t="s">
        <v>38</v>
      </c>
      <c r="C7" s="21" t="s">
        <v>39</v>
      </c>
      <c r="D7" s="22" t="s">
        <v>40</v>
      </c>
      <c r="E7" s="23" t="s">
        <v>16</v>
      </c>
      <c r="F7" s="24" t="s">
        <v>41</v>
      </c>
      <c r="G7" s="22" t="s">
        <v>33</v>
      </c>
      <c r="H7" s="23" t="s">
        <v>42</v>
      </c>
      <c r="I7" s="23" t="s">
        <v>18</v>
      </c>
      <c r="J7" s="4"/>
    </row>
    <row r="8" spans="1:14" s="3" customFormat="1" ht="12.95" customHeight="1">
      <c r="A8" s="65" t="s">
        <v>48</v>
      </c>
      <c r="B8" s="66">
        <v>179</v>
      </c>
      <c r="C8" s="25"/>
      <c r="D8" s="26">
        <v>0.85</v>
      </c>
      <c r="E8" s="27">
        <f>B8*C8*D8</f>
        <v>0</v>
      </c>
      <c r="F8" s="67">
        <v>17436</v>
      </c>
      <c r="G8" s="52"/>
      <c r="H8" s="27">
        <f>F8*G8</f>
        <v>0</v>
      </c>
      <c r="I8" s="28">
        <f>ROUNDDOWN(E8+H8,0)</f>
        <v>0</v>
      </c>
      <c r="J8" s="29"/>
    </row>
    <row r="9" spans="1:14" s="3" customFormat="1" ht="12.95" customHeight="1">
      <c r="A9" s="65" t="s">
        <v>49</v>
      </c>
      <c r="B9" s="66">
        <v>179</v>
      </c>
      <c r="C9" s="25"/>
      <c r="D9" s="26">
        <v>0.85</v>
      </c>
      <c r="E9" s="27">
        <f t="shared" ref="E9:E19" si="0">B9*C9*D9</f>
        <v>0</v>
      </c>
      <c r="F9" s="67">
        <v>14496</v>
      </c>
      <c r="G9" s="52"/>
      <c r="H9" s="27">
        <f t="shared" ref="H9:H19" si="1">F9*G9</f>
        <v>0</v>
      </c>
      <c r="I9" s="28">
        <f t="shared" ref="I9:I19" si="2">ROUNDDOWN(E9+H9,0)</f>
        <v>0</v>
      </c>
      <c r="J9" s="29"/>
    </row>
    <row r="10" spans="1:14" s="3" customFormat="1" ht="12.95" customHeight="1">
      <c r="A10" s="65" t="s">
        <v>50</v>
      </c>
      <c r="B10" s="66">
        <v>179</v>
      </c>
      <c r="C10" s="25"/>
      <c r="D10" s="26">
        <v>0.85</v>
      </c>
      <c r="E10" s="27">
        <f t="shared" si="0"/>
        <v>0</v>
      </c>
      <c r="F10" s="67">
        <v>16012</v>
      </c>
      <c r="G10" s="52"/>
      <c r="H10" s="27">
        <f t="shared" si="1"/>
        <v>0</v>
      </c>
      <c r="I10" s="28">
        <f t="shared" si="2"/>
        <v>0</v>
      </c>
      <c r="J10" s="29"/>
    </row>
    <row r="11" spans="1:14" s="3" customFormat="1" ht="12.95" customHeight="1">
      <c r="A11" s="65" t="s">
        <v>51</v>
      </c>
      <c r="B11" s="66">
        <v>179</v>
      </c>
      <c r="C11" s="25"/>
      <c r="D11" s="26">
        <v>0.85</v>
      </c>
      <c r="E11" s="27">
        <f t="shared" si="0"/>
        <v>0</v>
      </c>
      <c r="F11" s="67">
        <v>20495</v>
      </c>
      <c r="G11" s="52"/>
      <c r="H11" s="27">
        <f t="shared" si="1"/>
        <v>0</v>
      </c>
      <c r="I11" s="28">
        <f t="shared" si="2"/>
        <v>0</v>
      </c>
      <c r="J11" s="29"/>
    </row>
    <row r="12" spans="1:14" s="3" customFormat="1" ht="12.95" customHeight="1">
      <c r="A12" s="65" t="s">
        <v>52</v>
      </c>
      <c r="B12" s="66">
        <v>179</v>
      </c>
      <c r="C12" s="25"/>
      <c r="D12" s="26">
        <v>0.85</v>
      </c>
      <c r="E12" s="27">
        <f t="shared" si="0"/>
        <v>0</v>
      </c>
      <c r="F12" s="67">
        <v>22628</v>
      </c>
      <c r="G12" s="52"/>
      <c r="H12" s="27">
        <f t="shared" si="1"/>
        <v>0</v>
      </c>
      <c r="I12" s="28">
        <f t="shared" si="2"/>
        <v>0</v>
      </c>
      <c r="J12" s="29"/>
    </row>
    <row r="13" spans="1:14" s="3" customFormat="1" ht="12.95" customHeight="1">
      <c r="A13" s="65" t="s">
        <v>53</v>
      </c>
      <c r="B13" s="66">
        <v>179</v>
      </c>
      <c r="C13" s="25"/>
      <c r="D13" s="26">
        <v>0.85</v>
      </c>
      <c r="E13" s="27">
        <f t="shared" si="0"/>
        <v>0</v>
      </c>
      <c r="F13" s="67">
        <v>22282</v>
      </c>
      <c r="G13" s="52"/>
      <c r="H13" s="27">
        <f t="shared" si="1"/>
        <v>0</v>
      </c>
      <c r="I13" s="28">
        <f t="shared" si="2"/>
        <v>0</v>
      </c>
      <c r="J13" s="29"/>
    </row>
    <row r="14" spans="1:14" s="3" customFormat="1" ht="12.95" customHeight="1">
      <c r="A14" s="65" t="s">
        <v>54</v>
      </c>
      <c r="B14" s="66">
        <v>179</v>
      </c>
      <c r="C14" s="25"/>
      <c r="D14" s="26">
        <v>0.85</v>
      </c>
      <c r="E14" s="27">
        <f t="shared" si="0"/>
        <v>0</v>
      </c>
      <c r="F14" s="67">
        <v>19569</v>
      </c>
      <c r="G14" s="52"/>
      <c r="H14" s="27">
        <f t="shared" si="1"/>
        <v>0</v>
      </c>
      <c r="I14" s="28">
        <f t="shared" si="2"/>
        <v>0</v>
      </c>
      <c r="J14" s="29"/>
    </row>
    <row r="15" spans="1:14" s="3" customFormat="1" ht="12.95" customHeight="1">
      <c r="A15" s="65" t="s">
        <v>55</v>
      </c>
      <c r="B15" s="66">
        <v>179</v>
      </c>
      <c r="C15" s="25"/>
      <c r="D15" s="26">
        <v>0.85</v>
      </c>
      <c r="E15" s="27">
        <f t="shared" si="0"/>
        <v>0</v>
      </c>
      <c r="F15" s="67">
        <v>16039</v>
      </c>
      <c r="G15" s="52"/>
      <c r="H15" s="27">
        <f t="shared" si="1"/>
        <v>0</v>
      </c>
      <c r="I15" s="28">
        <f t="shared" si="2"/>
        <v>0</v>
      </c>
      <c r="J15" s="29"/>
    </row>
    <row r="16" spans="1:14" s="3" customFormat="1" ht="12.95" customHeight="1">
      <c r="A16" s="65" t="s">
        <v>56</v>
      </c>
      <c r="B16" s="66">
        <v>179</v>
      </c>
      <c r="C16" s="25"/>
      <c r="D16" s="26">
        <v>0.85</v>
      </c>
      <c r="E16" s="27">
        <f t="shared" si="0"/>
        <v>0</v>
      </c>
      <c r="F16" s="67">
        <v>16680</v>
      </c>
      <c r="G16" s="52"/>
      <c r="H16" s="27">
        <f t="shared" si="1"/>
        <v>0</v>
      </c>
      <c r="I16" s="28">
        <f t="shared" si="2"/>
        <v>0</v>
      </c>
      <c r="J16" s="29"/>
    </row>
    <row r="17" spans="1:12" s="3" customFormat="1" ht="12.95" customHeight="1">
      <c r="A17" s="65" t="s">
        <v>57</v>
      </c>
      <c r="B17" s="66">
        <v>179</v>
      </c>
      <c r="C17" s="25"/>
      <c r="D17" s="26">
        <v>0.85</v>
      </c>
      <c r="E17" s="27">
        <f t="shared" si="0"/>
        <v>0</v>
      </c>
      <c r="F17" s="67">
        <v>17763</v>
      </c>
      <c r="G17" s="52"/>
      <c r="H17" s="27">
        <f t="shared" si="1"/>
        <v>0</v>
      </c>
      <c r="I17" s="28">
        <f t="shared" si="2"/>
        <v>0</v>
      </c>
      <c r="J17" s="29"/>
    </row>
    <row r="18" spans="1:12" s="3" customFormat="1" ht="12.95" customHeight="1">
      <c r="A18" s="65" t="s">
        <v>58</v>
      </c>
      <c r="B18" s="66">
        <v>179</v>
      </c>
      <c r="C18" s="25"/>
      <c r="D18" s="26">
        <v>0.85</v>
      </c>
      <c r="E18" s="27">
        <f t="shared" si="0"/>
        <v>0</v>
      </c>
      <c r="F18" s="67">
        <v>20855</v>
      </c>
      <c r="G18" s="52"/>
      <c r="H18" s="27">
        <f t="shared" si="1"/>
        <v>0</v>
      </c>
      <c r="I18" s="28">
        <f t="shared" si="2"/>
        <v>0</v>
      </c>
      <c r="J18" s="29"/>
    </row>
    <row r="19" spans="1:12" s="3" customFormat="1" ht="12.95" customHeight="1" thickBot="1">
      <c r="A19" s="65" t="s">
        <v>59</v>
      </c>
      <c r="B19" s="66">
        <v>179</v>
      </c>
      <c r="C19" s="41"/>
      <c r="D19" s="42">
        <v>0.85</v>
      </c>
      <c r="E19" s="43">
        <f t="shared" si="0"/>
        <v>0</v>
      </c>
      <c r="F19" s="68">
        <v>17346</v>
      </c>
      <c r="G19" s="53"/>
      <c r="H19" s="43">
        <f t="shared" si="1"/>
        <v>0</v>
      </c>
      <c r="I19" s="44">
        <f t="shared" si="2"/>
        <v>0</v>
      </c>
      <c r="J19" s="29"/>
    </row>
    <row r="20" spans="1:12" s="3" customFormat="1" ht="12.95" customHeight="1" thickTop="1" thickBot="1">
      <c r="A20" s="51" t="s">
        <v>19</v>
      </c>
      <c r="B20" s="45"/>
      <c r="C20" s="46"/>
      <c r="D20" s="47"/>
      <c r="E20" s="48"/>
      <c r="F20" s="50">
        <f>SUM(F8:F19)</f>
        <v>221601</v>
      </c>
      <c r="G20" s="47"/>
      <c r="H20" s="48"/>
      <c r="I20" s="49">
        <f>SUM(I8:I19)</f>
        <v>0</v>
      </c>
      <c r="J20" s="30" t="s">
        <v>43</v>
      </c>
    </row>
    <row r="21" spans="1:12" s="3" customFormat="1" ht="9" customHeight="1">
      <c r="C21" s="31"/>
      <c r="D21" s="31"/>
      <c r="E21" s="31"/>
      <c r="F21" s="31"/>
      <c r="G21" s="31"/>
      <c r="H21" s="31"/>
      <c r="I21" s="31"/>
      <c r="J21" s="31"/>
      <c r="K21" s="31"/>
    </row>
    <row r="22" spans="1:12" s="3" customFormat="1" ht="12.95" customHeight="1" thickBot="1">
      <c r="C22" s="31"/>
      <c r="D22" s="31"/>
      <c r="E22" s="32"/>
      <c r="F22" s="31"/>
      <c r="G22" s="31"/>
      <c r="H22" s="31"/>
      <c r="I22" s="31"/>
      <c r="J22" s="31"/>
      <c r="K22" s="31"/>
    </row>
    <row r="23" spans="1:12" s="3" customFormat="1" ht="15" customHeight="1" thickBot="1">
      <c r="C23" s="31"/>
      <c r="D23" s="31"/>
      <c r="E23" s="31"/>
      <c r="F23" s="70" t="s">
        <v>45</v>
      </c>
      <c r="G23" s="70"/>
      <c r="H23" s="71">
        <f>I20</f>
        <v>0</v>
      </c>
      <c r="I23" s="72"/>
      <c r="J23" s="30"/>
    </row>
    <row r="24" spans="1:12" s="3" customFormat="1" ht="4.5" customHeight="1">
      <c r="C24" s="31"/>
      <c r="D24" s="31"/>
      <c r="E24" s="31"/>
      <c r="F24" s="33"/>
      <c r="G24" s="33"/>
      <c r="H24" s="34"/>
      <c r="I24" s="34"/>
      <c r="J24" s="30"/>
    </row>
    <row r="25" spans="1:12" s="3" customFormat="1" ht="15" customHeight="1">
      <c r="C25" s="31"/>
      <c r="D25" s="33"/>
      <c r="E25" s="33"/>
      <c r="F25" s="33"/>
      <c r="G25" s="33"/>
      <c r="H25" s="35"/>
      <c r="I25" s="36" t="s">
        <v>22</v>
      </c>
      <c r="J25" s="30"/>
    </row>
    <row r="26" spans="1:12" s="3" customFormat="1" ht="15" customHeight="1">
      <c r="A26" s="37" t="s">
        <v>23</v>
      </c>
      <c r="H26" s="38"/>
      <c r="I26" s="36"/>
      <c r="J26" s="39"/>
      <c r="K26" s="40"/>
      <c r="L26" s="30"/>
    </row>
    <row r="27" spans="1:12" s="3" customFormat="1">
      <c r="A27" s="37" t="s">
        <v>44</v>
      </c>
    </row>
    <row r="28" spans="1:12" s="3" customFormat="1" ht="13.5" customHeight="1">
      <c r="A28" s="37" t="s">
        <v>24</v>
      </c>
    </row>
    <row r="29" spans="1:12" s="3" customFormat="1">
      <c r="A29" s="37" t="s">
        <v>25</v>
      </c>
    </row>
    <row r="30" spans="1:12" s="3" customFormat="1" ht="2.25" customHeight="1"/>
    <row r="31" spans="1:12" s="3" customFormat="1" ht="12"/>
    <row r="32" spans="1:12" s="3" customFormat="1" ht="12"/>
    <row r="33" s="3" customFormat="1" ht="12"/>
    <row r="34" s="3" customFormat="1" ht="12"/>
    <row r="35" s="3" customFormat="1" ht="12"/>
    <row r="36" s="3" customFormat="1" ht="12"/>
    <row r="37" s="3" customFormat="1" ht="12"/>
    <row r="38" s="3" customFormat="1" ht="12"/>
    <row r="39" s="3" customFormat="1" ht="12"/>
    <row r="40" s="3" customFormat="1" ht="12"/>
    <row r="41" s="3" customFormat="1" ht="12"/>
    <row r="42" s="3" customFormat="1" ht="12"/>
  </sheetData>
  <mergeCells count="3">
    <mergeCell ref="A2:I2"/>
    <mergeCell ref="F23:G23"/>
    <mergeCell ref="H23:I23"/>
  </mergeCells>
  <phoneticPr fontId="2"/>
  <printOptions horizontalCentered="1" verticalCentered="1"/>
  <pageMargins left="1.4173228346456694" right="0.27559055118110237" top="0.98425196850393704" bottom="0.98425196850393704" header="0.31496062992125984" footer="0.31496062992125984"/>
  <pageSetup paperSize="9" orientation="landscape" blackAndWhite="1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3"/>
  <sheetViews>
    <sheetView view="pageBreakPreview" zoomScale="60" zoomScaleNormal="100" workbookViewId="0">
      <selection activeCell="K8" sqref="K8"/>
    </sheetView>
  </sheetViews>
  <sheetFormatPr defaultRowHeight="13.5"/>
  <cols>
    <col min="1" max="1" width="13.375" style="2" customWidth="1"/>
    <col min="2" max="2" width="9.5" style="2" customWidth="1"/>
    <col min="3" max="3" width="12.25" style="2" customWidth="1"/>
    <col min="4" max="4" width="5.375" style="2" customWidth="1"/>
    <col min="5" max="5" width="12.125" style="2" customWidth="1"/>
    <col min="6" max="6" width="13.75" style="2" customWidth="1"/>
    <col min="7" max="7" width="11" style="2" customWidth="1"/>
    <col min="8" max="8" width="10.625" style="2" customWidth="1"/>
    <col min="9" max="9" width="16.625" style="2" customWidth="1"/>
    <col min="10" max="10" width="12.375" style="2" customWidth="1"/>
    <col min="11" max="11" width="13.375" style="2" customWidth="1"/>
    <col min="12" max="12" width="5.125" style="2" customWidth="1"/>
    <col min="13" max="16384" width="9" style="2"/>
  </cols>
  <sheetData>
    <row r="1" spans="1:14">
      <c r="A1" s="2" t="s">
        <v>61</v>
      </c>
    </row>
    <row r="2" spans="1:14" ht="17.25" customHeight="1">
      <c r="A2" s="69" t="s">
        <v>46</v>
      </c>
      <c r="B2" s="69"/>
      <c r="C2" s="69"/>
      <c r="D2" s="69"/>
      <c r="E2" s="69"/>
      <c r="F2" s="69"/>
      <c r="G2" s="69"/>
      <c r="H2" s="69"/>
      <c r="I2" s="69"/>
      <c r="J2" s="1"/>
      <c r="K2" s="1"/>
      <c r="L2" s="1"/>
      <c r="M2" s="1"/>
      <c r="N2" s="1"/>
    </row>
    <row r="3" spans="1:14" s="3" customFormat="1" ht="12.75" thickBot="1">
      <c r="A3" s="3" t="s">
        <v>0</v>
      </c>
      <c r="L3" s="4"/>
    </row>
    <row r="4" spans="1:14" s="3" customFormat="1" ht="12.95" customHeight="1">
      <c r="A4" s="5"/>
      <c r="B4" s="6" t="s">
        <v>1</v>
      </c>
      <c r="C4" s="6" t="s">
        <v>2</v>
      </c>
      <c r="D4" s="7" t="s">
        <v>3</v>
      </c>
      <c r="E4" s="8" t="s">
        <v>4</v>
      </c>
      <c r="F4" s="54" t="s">
        <v>5</v>
      </c>
      <c r="G4" s="59" t="s">
        <v>6</v>
      </c>
      <c r="H4" s="8" t="s">
        <v>6</v>
      </c>
      <c r="I4" s="8" t="s">
        <v>7</v>
      </c>
      <c r="J4" s="4"/>
    </row>
    <row r="5" spans="1:14" s="3" customFormat="1" ht="19.5" customHeight="1">
      <c r="A5" s="11"/>
      <c r="B5" s="11"/>
      <c r="C5" s="11"/>
      <c r="D5" s="12" t="s">
        <v>8</v>
      </c>
      <c r="E5" s="13"/>
      <c r="F5" s="55" t="s">
        <v>9</v>
      </c>
      <c r="G5" s="60" t="s">
        <v>10</v>
      </c>
      <c r="H5" s="13"/>
      <c r="I5" s="15" t="s">
        <v>11</v>
      </c>
      <c r="J5" s="4"/>
    </row>
    <row r="6" spans="1:14" s="3" customFormat="1" ht="12.95" customHeight="1">
      <c r="A6" s="11"/>
      <c r="B6" s="16" t="s">
        <v>26</v>
      </c>
      <c r="C6" s="16" t="s">
        <v>13</v>
      </c>
      <c r="D6" s="17"/>
      <c r="E6" s="18" t="s">
        <v>14</v>
      </c>
      <c r="F6" s="56" t="s">
        <v>27</v>
      </c>
      <c r="G6" s="60" t="s">
        <v>15</v>
      </c>
      <c r="H6" s="18" t="s">
        <v>14</v>
      </c>
      <c r="I6" s="18" t="s">
        <v>14</v>
      </c>
      <c r="J6" s="4"/>
    </row>
    <row r="7" spans="1:14" s="3" customFormat="1" ht="14.25" customHeight="1">
      <c r="A7" s="20"/>
      <c r="B7" s="21" t="s">
        <v>28</v>
      </c>
      <c r="C7" s="21" t="s">
        <v>29</v>
      </c>
      <c r="D7" s="22" t="s">
        <v>30</v>
      </c>
      <c r="E7" s="23" t="s">
        <v>31</v>
      </c>
      <c r="F7" s="57" t="s">
        <v>32</v>
      </c>
      <c r="G7" s="61" t="s">
        <v>33</v>
      </c>
      <c r="H7" s="23" t="s">
        <v>17</v>
      </c>
      <c r="I7" s="23" t="s">
        <v>34</v>
      </c>
      <c r="J7" s="4"/>
    </row>
    <row r="8" spans="1:14" s="3" customFormat="1" ht="12.95" customHeight="1">
      <c r="A8" s="65" t="s">
        <v>48</v>
      </c>
      <c r="B8" s="66">
        <v>179</v>
      </c>
      <c r="C8" s="25"/>
      <c r="D8" s="26">
        <v>0.85</v>
      </c>
      <c r="E8" s="27">
        <f>B8*C8*D8</f>
        <v>0</v>
      </c>
      <c r="F8" s="67">
        <v>17436</v>
      </c>
      <c r="G8" s="62"/>
      <c r="H8" s="27">
        <f>F8*G8</f>
        <v>0</v>
      </c>
      <c r="I8" s="28">
        <f>ROUNDDOWN(E8+H8,0)</f>
        <v>0</v>
      </c>
      <c r="J8" s="29"/>
    </row>
    <row r="9" spans="1:14" s="3" customFormat="1" ht="12.95" customHeight="1">
      <c r="A9" s="65" t="s">
        <v>49</v>
      </c>
      <c r="B9" s="66">
        <v>179</v>
      </c>
      <c r="C9" s="25"/>
      <c r="D9" s="26">
        <v>0.85</v>
      </c>
      <c r="E9" s="27">
        <f t="shared" ref="E9:E19" si="0">B9*C9*D9</f>
        <v>0</v>
      </c>
      <c r="F9" s="67">
        <v>14496</v>
      </c>
      <c r="G9" s="62"/>
      <c r="H9" s="27">
        <f t="shared" ref="H9:H19" si="1">F9*G9</f>
        <v>0</v>
      </c>
      <c r="I9" s="28">
        <f t="shared" ref="I9:I19" si="2">ROUNDDOWN(E9+H9,0)</f>
        <v>0</v>
      </c>
      <c r="J9" s="29"/>
    </row>
    <row r="10" spans="1:14" s="3" customFormat="1" ht="12.95" customHeight="1">
      <c r="A10" s="65" t="s">
        <v>50</v>
      </c>
      <c r="B10" s="66">
        <v>179</v>
      </c>
      <c r="C10" s="25"/>
      <c r="D10" s="26">
        <v>0.85</v>
      </c>
      <c r="E10" s="27">
        <f t="shared" si="0"/>
        <v>0</v>
      </c>
      <c r="F10" s="67">
        <v>16012</v>
      </c>
      <c r="G10" s="62"/>
      <c r="H10" s="27">
        <f t="shared" si="1"/>
        <v>0</v>
      </c>
      <c r="I10" s="28">
        <f t="shared" si="2"/>
        <v>0</v>
      </c>
      <c r="J10" s="29"/>
    </row>
    <row r="11" spans="1:14" s="3" customFormat="1" ht="12.95" customHeight="1">
      <c r="A11" s="65" t="s">
        <v>51</v>
      </c>
      <c r="B11" s="66">
        <v>179</v>
      </c>
      <c r="C11" s="25"/>
      <c r="D11" s="26">
        <v>0.85</v>
      </c>
      <c r="E11" s="27">
        <f>B11*C11*D11</f>
        <v>0</v>
      </c>
      <c r="F11" s="67">
        <v>20495</v>
      </c>
      <c r="G11" s="62"/>
      <c r="H11" s="27">
        <f t="shared" si="1"/>
        <v>0</v>
      </c>
      <c r="I11" s="28">
        <f t="shared" si="2"/>
        <v>0</v>
      </c>
      <c r="J11" s="29"/>
    </row>
    <row r="12" spans="1:14" s="3" customFormat="1" ht="12.95" customHeight="1">
      <c r="A12" s="65" t="s">
        <v>52</v>
      </c>
      <c r="B12" s="66">
        <v>179</v>
      </c>
      <c r="C12" s="25"/>
      <c r="D12" s="26">
        <v>0.85</v>
      </c>
      <c r="E12" s="27">
        <f t="shared" si="0"/>
        <v>0</v>
      </c>
      <c r="F12" s="67">
        <v>22628</v>
      </c>
      <c r="G12" s="62"/>
      <c r="H12" s="27">
        <f t="shared" si="1"/>
        <v>0</v>
      </c>
      <c r="I12" s="28">
        <f t="shared" si="2"/>
        <v>0</v>
      </c>
      <c r="J12" s="29"/>
    </row>
    <row r="13" spans="1:14" s="3" customFormat="1" ht="12.95" customHeight="1">
      <c r="A13" s="65" t="s">
        <v>53</v>
      </c>
      <c r="B13" s="66">
        <v>179</v>
      </c>
      <c r="C13" s="25"/>
      <c r="D13" s="26">
        <v>0.85</v>
      </c>
      <c r="E13" s="27">
        <f t="shared" si="0"/>
        <v>0</v>
      </c>
      <c r="F13" s="67">
        <v>22282</v>
      </c>
      <c r="G13" s="62"/>
      <c r="H13" s="27">
        <f t="shared" si="1"/>
        <v>0</v>
      </c>
      <c r="I13" s="28">
        <f t="shared" si="2"/>
        <v>0</v>
      </c>
      <c r="J13" s="29"/>
    </row>
    <row r="14" spans="1:14" s="3" customFormat="1" ht="12.95" customHeight="1">
      <c r="A14" s="65" t="s">
        <v>54</v>
      </c>
      <c r="B14" s="66">
        <v>179</v>
      </c>
      <c r="C14" s="25"/>
      <c r="D14" s="26">
        <v>0.85</v>
      </c>
      <c r="E14" s="27">
        <f t="shared" si="0"/>
        <v>0</v>
      </c>
      <c r="F14" s="67">
        <v>19569</v>
      </c>
      <c r="G14" s="62"/>
      <c r="H14" s="27">
        <f t="shared" si="1"/>
        <v>0</v>
      </c>
      <c r="I14" s="28">
        <f t="shared" si="2"/>
        <v>0</v>
      </c>
      <c r="J14" s="29"/>
    </row>
    <row r="15" spans="1:14" s="3" customFormat="1" ht="12.95" customHeight="1">
      <c r="A15" s="65" t="s">
        <v>55</v>
      </c>
      <c r="B15" s="66">
        <v>179</v>
      </c>
      <c r="C15" s="25"/>
      <c r="D15" s="26">
        <v>0.85</v>
      </c>
      <c r="E15" s="27">
        <f t="shared" si="0"/>
        <v>0</v>
      </c>
      <c r="F15" s="67">
        <v>16039</v>
      </c>
      <c r="G15" s="62"/>
      <c r="H15" s="27">
        <f t="shared" si="1"/>
        <v>0</v>
      </c>
      <c r="I15" s="28">
        <f t="shared" si="2"/>
        <v>0</v>
      </c>
      <c r="J15" s="29"/>
    </row>
    <row r="16" spans="1:14" s="3" customFormat="1" ht="12.95" customHeight="1">
      <c r="A16" s="65" t="s">
        <v>56</v>
      </c>
      <c r="B16" s="66">
        <v>179</v>
      </c>
      <c r="C16" s="25"/>
      <c r="D16" s="26">
        <v>0.85</v>
      </c>
      <c r="E16" s="27">
        <f t="shared" si="0"/>
        <v>0</v>
      </c>
      <c r="F16" s="67">
        <v>16680</v>
      </c>
      <c r="G16" s="62"/>
      <c r="H16" s="27">
        <f t="shared" si="1"/>
        <v>0</v>
      </c>
      <c r="I16" s="28">
        <f t="shared" si="2"/>
        <v>0</v>
      </c>
      <c r="J16" s="29"/>
    </row>
    <row r="17" spans="1:12" s="3" customFormat="1" ht="12.95" customHeight="1">
      <c r="A17" s="65" t="s">
        <v>57</v>
      </c>
      <c r="B17" s="66">
        <v>179</v>
      </c>
      <c r="C17" s="25"/>
      <c r="D17" s="26">
        <v>0.85</v>
      </c>
      <c r="E17" s="27">
        <f t="shared" si="0"/>
        <v>0</v>
      </c>
      <c r="F17" s="67">
        <v>17763</v>
      </c>
      <c r="G17" s="62"/>
      <c r="H17" s="27">
        <f t="shared" si="1"/>
        <v>0</v>
      </c>
      <c r="I17" s="28">
        <f t="shared" si="2"/>
        <v>0</v>
      </c>
      <c r="J17" s="29"/>
    </row>
    <row r="18" spans="1:12" s="3" customFormat="1" ht="12.95" customHeight="1">
      <c r="A18" s="65" t="s">
        <v>58</v>
      </c>
      <c r="B18" s="66">
        <v>179</v>
      </c>
      <c r="C18" s="25"/>
      <c r="D18" s="26">
        <v>0.85</v>
      </c>
      <c r="E18" s="27">
        <f t="shared" si="0"/>
        <v>0</v>
      </c>
      <c r="F18" s="67">
        <v>20855</v>
      </c>
      <c r="G18" s="62"/>
      <c r="H18" s="27">
        <f t="shared" si="1"/>
        <v>0</v>
      </c>
      <c r="I18" s="28">
        <f t="shared" si="2"/>
        <v>0</v>
      </c>
      <c r="J18" s="29"/>
    </row>
    <row r="19" spans="1:12" s="3" customFormat="1" ht="12.95" customHeight="1" thickBot="1">
      <c r="A19" s="65" t="s">
        <v>59</v>
      </c>
      <c r="B19" s="66">
        <v>179</v>
      </c>
      <c r="C19" s="41"/>
      <c r="D19" s="42">
        <v>0.85</v>
      </c>
      <c r="E19" s="43">
        <f t="shared" si="0"/>
        <v>0</v>
      </c>
      <c r="F19" s="68">
        <v>17346</v>
      </c>
      <c r="G19" s="63"/>
      <c r="H19" s="43">
        <f t="shared" si="1"/>
        <v>0</v>
      </c>
      <c r="I19" s="44">
        <f t="shared" si="2"/>
        <v>0</v>
      </c>
      <c r="J19" s="29"/>
    </row>
    <row r="20" spans="1:12" s="3" customFormat="1" ht="12.95" customHeight="1" thickTop="1" thickBot="1">
      <c r="A20" s="51" t="s">
        <v>19</v>
      </c>
      <c r="B20" s="45"/>
      <c r="C20" s="46"/>
      <c r="D20" s="47"/>
      <c r="E20" s="48"/>
      <c r="F20" s="58">
        <f>SUM(F8:F19)</f>
        <v>221601</v>
      </c>
      <c r="G20" s="64"/>
      <c r="H20" s="48"/>
      <c r="I20" s="49">
        <f>SUM(I8:I19)</f>
        <v>0</v>
      </c>
      <c r="J20" s="30" t="s">
        <v>35</v>
      </c>
    </row>
    <row r="21" spans="1:12" s="3" customFormat="1" ht="9" customHeight="1">
      <c r="C21" s="31"/>
      <c r="D21" s="31"/>
      <c r="E21" s="31"/>
      <c r="F21" s="31"/>
      <c r="G21" s="31"/>
      <c r="H21" s="31"/>
      <c r="I21" s="31"/>
      <c r="J21" s="31"/>
      <c r="K21" s="31"/>
    </row>
    <row r="22" spans="1:12" s="3" customFormat="1" ht="12.95" customHeight="1" thickBot="1">
      <c r="C22" s="31"/>
      <c r="D22" s="31"/>
      <c r="E22" s="32"/>
      <c r="F22" s="31"/>
      <c r="G22" s="31"/>
      <c r="H22" s="31"/>
      <c r="I22" s="31"/>
      <c r="J22" s="31"/>
      <c r="K22" s="31"/>
    </row>
    <row r="23" spans="1:12" s="3" customFormat="1" ht="15" customHeight="1" thickBot="1">
      <c r="C23" s="31"/>
      <c r="D23" s="31"/>
      <c r="E23" s="31"/>
      <c r="F23" s="70" t="s">
        <v>20</v>
      </c>
      <c r="G23" s="70"/>
      <c r="H23" s="71">
        <f>I20</f>
        <v>0</v>
      </c>
      <c r="I23" s="72"/>
      <c r="J23" s="30" t="s">
        <v>36</v>
      </c>
    </row>
    <row r="24" spans="1:12" s="3" customFormat="1" ht="4.5" customHeight="1" thickBot="1">
      <c r="C24" s="31"/>
      <c r="D24" s="31"/>
      <c r="E24" s="31"/>
      <c r="F24" s="33"/>
      <c r="G24" s="33"/>
      <c r="H24" s="34"/>
      <c r="I24" s="34"/>
      <c r="J24" s="30"/>
    </row>
    <row r="25" spans="1:12" s="3" customFormat="1" ht="15" customHeight="1" thickBot="1">
      <c r="C25" s="31"/>
      <c r="D25" s="70" t="s">
        <v>21</v>
      </c>
      <c r="E25" s="70"/>
      <c r="F25" s="70"/>
      <c r="G25" s="73"/>
      <c r="H25" s="71">
        <f>ROUNDUP(H23/1.1,0)</f>
        <v>0</v>
      </c>
      <c r="I25" s="72"/>
      <c r="J25" s="30"/>
    </row>
    <row r="26" spans="1:12" s="3" customFormat="1" ht="15" customHeight="1">
      <c r="C26" s="31"/>
      <c r="D26" s="33"/>
      <c r="E26" s="33"/>
      <c r="F26" s="33"/>
      <c r="G26" s="33"/>
      <c r="H26" s="35"/>
      <c r="I26" s="36" t="s">
        <v>22</v>
      </c>
      <c r="J26" s="30"/>
    </row>
    <row r="27" spans="1:12" s="3" customFormat="1" ht="15" customHeight="1">
      <c r="A27" s="37" t="s">
        <v>23</v>
      </c>
      <c r="H27" s="38"/>
      <c r="I27" s="36"/>
      <c r="J27" s="39"/>
      <c r="K27" s="40"/>
      <c r="L27" s="30"/>
    </row>
    <row r="28" spans="1:12" s="3" customFormat="1">
      <c r="A28" s="37" t="s">
        <v>37</v>
      </c>
    </row>
    <row r="29" spans="1:12" s="3" customFormat="1" ht="13.5" customHeight="1">
      <c r="A29" s="37" t="s">
        <v>24</v>
      </c>
    </row>
    <row r="30" spans="1:12" s="3" customFormat="1">
      <c r="A30" s="37" t="s">
        <v>25</v>
      </c>
    </row>
    <row r="31" spans="1:12" s="3" customFormat="1" ht="2.25" customHeight="1"/>
    <row r="32" spans="1:12" s="3" customFormat="1" ht="12"/>
    <row r="33" s="3" customFormat="1" ht="12"/>
    <row r="34" s="3" customFormat="1" ht="12"/>
    <row r="35" s="3" customFormat="1" ht="12"/>
    <row r="36" s="3" customFormat="1" ht="12"/>
    <row r="37" s="3" customFormat="1" ht="12"/>
    <row r="38" s="3" customFormat="1" ht="12"/>
    <row r="39" s="3" customFormat="1" ht="12"/>
    <row r="40" s="3" customFormat="1" ht="12"/>
    <row r="41" s="3" customFormat="1" ht="12"/>
    <row r="42" s="3" customFormat="1" ht="12"/>
    <row r="43" s="3" customFormat="1" ht="12"/>
  </sheetData>
  <mergeCells count="5">
    <mergeCell ref="A2:I2"/>
    <mergeCell ref="F23:G23"/>
    <mergeCell ref="H23:I23"/>
    <mergeCell ref="D25:G25"/>
    <mergeCell ref="H25:I25"/>
  </mergeCells>
  <phoneticPr fontId="2"/>
  <printOptions horizontalCentered="1" verticalCentered="1"/>
  <pageMargins left="1.4173228346456694" right="0.27559055118110237" top="0.98425196850393704" bottom="0.98425196850393704" header="0.31496062992125984" footer="0.31496062992125984"/>
  <pageSetup paperSize="9" orientation="landscape" blackAndWhite="1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別紙様式５－１内訳書（税抜）</vt:lpstr>
      <vt:lpstr>別紙様式５－２内訳書（税込）</vt:lpstr>
      <vt:lpstr>'別紙様式５－１内訳書（税抜）'!Print_Area</vt:lpstr>
      <vt:lpstr>'別紙様式５－２内訳書（税込）'!Print_Area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勇作</dc:creator>
  <cp:lastModifiedBy>窪田 真二</cp:lastModifiedBy>
  <cp:lastPrinted>2025-11-19T00:53:10Z</cp:lastPrinted>
  <dcterms:created xsi:type="dcterms:W3CDTF">2020-11-10T00:20:52Z</dcterms:created>
  <dcterms:modified xsi:type="dcterms:W3CDTF">2025-11-19T00:55:46Z</dcterms:modified>
</cp:coreProperties>
</file>