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nas25\会計課共有\庶務契約データ\⑨共通\電力売買\2026(R08)\00.原課から\【買電】⑥リサイクルセンター長谷山\"/>
    </mc:Choice>
  </mc:AlternateContent>
  <xr:revisionPtr revIDLastSave="0" documentId="13_ncr:1_{A7D96064-C86A-49A0-8641-C6AFD6DB72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－１内訳書（税抜）" sheetId="4" r:id="rId1"/>
    <sheet name="別紙様式５－２内訳書（税込）" sheetId="1" r:id="rId2"/>
  </sheets>
  <definedNames>
    <definedName name="_xlnm.Print_Area" localSheetId="0">'別紙様式５－１内訳書（税抜）'!$A$1:$J$30</definedName>
    <definedName name="_xlnm.Print_Area" localSheetId="1">'別紙様式５－２内訳書（税込）'!$A$1:$J$30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20" i="1"/>
  <c r="H8" i="1"/>
  <c r="B9" i="4" l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E19" i="4" l="1"/>
  <c r="H19" i="4" l="1"/>
  <c r="I19" i="4" s="1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I8" i="4" l="1"/>
  <c r="I10" i="4"/>
  <c r="I16" i="4"/>
  <c r="I18" i="4"/>
  <c r="I9" i="4"/>
  <c r="I11" i="4"/>
  <c r="I15" i="4"/>
  <c r="I17" i="4"/>
  <c r="I14" i="4"/>
  <c r="I12" i="4"/>
  <c r="I13" i="4"/>
  <c r="I20" i="4" l="1"/>
  <c r="H23" i="4" s="1"/>
  <c r="E8" i="1"/>
  <c r="I8" i="1" l="1"/>
  <c r="H19" i="1" l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I10" i="1" l="1"/>
  <c r="I12" i="1"/>
  <c r="I14" i="1"/>
  <c r="I16" i="1"/>
  <c r="I18" i="1"/>
  <c r="I9" i="1"/>
  <c r="I11" i="1"/>
  <c r="I13" i="1"/>
  <c r="I15" i="1"/>
  <c r="I17" i="1"/>
  <c r="I19" i="1"/>
  <c r="I20" i="1" l="1"/>
  <c r="H23" i="1" l="1"/>
  <c r="H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sharedStrings.xml><?xml version="1.0" encoding="utf-8"?>
<sst xmlns="http://schemas.openxmlformats.org/spreadsheetml/2006/main" count="102" uniqueCount="53">
  <si>
    <t>契約電力</t>
    <rPh sb="0" eb="2">
      <t>ケイヤク</t>
    </rPh>
    <rPh sb="2" eb="4">
      <t>デンリョク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</si>
  <si>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</si>
  <si>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力率</t>
    <rPh sb="0" eb="1">
      <t>リキ</t>
    </rPh>
    <rPh sb="1" eb="2">
      <t>リツ</t>
    </rPh>
    <phoneticPr fontId="1"/>
  </si>
  <si>
    <t>基本料金</t>
    <rPh sb="0" eb="2">
      <t>キホン</t>
    </rPh>
    <rPh sb="2" eb="4">
      <t>リョウキン</t>
    </rPh>
    <phoneticPr fontId="1"/>
  </si>
  <si>
    <t>予定使用</t>
    <rPh sb="0" eb="2">
      <t>ヨテイ</t>
    </rPh>
    <rPh sb="2" eb="4">
      <t>シヨウ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</si>
  <si>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</si>
  <si>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合計</t>
    <rPh sb="0" eb="2">
      <t>ゴウケイ</t>
    </rPh>
    <phoneticPr fontId="1"/>
  </si>
  <si>
    <t>調整</t>
    <rPh sb="0" eb="2">
      <t>チョウセイ</t>
    </rPh>
    <phoneticPr fontId="1"/>
  </si>
  <si>
    <t>電力量</t>
  </si>
  <si>
    <t>単価</t>
    <rPh sb="0" eb="2">
      <t>タンカ</t>
    </rPh>
    <phoneticPr fontId="1"/>
  </si>
  <si>
    <t>※各月単位で小
 数点以下切捨</t>
    <rPh sb="1" eb="3">
      <t>カクツキ</t>
    </rPh>
    <rPh sb="3" eb="5">
      <t>タンイ</t>
    </rPh>
    <rPh sb="6" eb="7">
      <t>コ</t>
    </rPh>
    <rPh sb="9" eb="10">
      <t>スウ</t>
    </rPh>
    <rPh sb="10" eb="11">
      <t>テン</t>
    </rPh>
    <rPh sb="11" eb="13">
      <t>イカ</t>
    </rPh>
    <rPh sb="13" eb="15">
      <t>キリス</t>
    </rPh>
    <phoneticPr fontId="1"/>
  </si>
  <si>
    <r>
      <t>（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phoneticPr fontId="1"/>
  </si>
  <si>
    <r>
      <t>（円/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1"/>
  </si>
  <si>
    <t>（円）</t>
    <rPh sb="1" eb="2">
      <t>エン</t>
    </rPh>
    <phoneticPr fontId="1"/>
  </si>
  <si>
    <r>
      <t>（</t>
    </r>
    <r>
      <rPr>
        <sz val="10"/>
        <rFont val="Century"/>
        <family val="1"/>
      </rPr>
      <t>kWh</t>
    </r>
    <r>
      <rPr>
        <sz val="10"/>
        <rFont val="ＭＳ 明朝"/>
        <family val="1"/>
        <charset val="128"/>
      </rPr>
      <t>）</t>
    </r>
    <phoneticPr fontId="1"/>
  </si>
  <si>
    <r>
      <t>（円/</t>
    </r>
    <r>
      <rPr>
        <sz val="10"/>
        <color theme="1"/>
        <rFont val="Century"/>
        <family val="1"/>
      </rPr>
      <t>kWh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1"/>
  </si>
  <si>
    <t>a</t>
    <phoneticPr fontId="1"/>
  </si>
  <si>
    <t>b</t>
    <phoneticPr fontId="1"/>
  </si>
  <si>
    <t>c</t>
    <phoneticPr fontId="1"/>
  </si>
  <si>
    <r>
      <t>d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=a×b×c</t>
    </r>
    <r>
      <rPr>
        <sz val="10"/>
        <color theme="1"/>
        <rFont val="ＭＳ Ｐ明朝"/>
        <family val="1"/>
        <charset val="128"/>
      </rPr>
      <t>）</t>
    </r>
    <phoneticPr fontId="1"/>
  </si>
  <si>
    <t>e</t>
    <phoneticPr fontId="1"/>
  </si>
  <si>
    <t>f</t>
    <phoneticPr fontId="1"/>
  </si>
  <si>
    <t>合　計</t>
    <rPh sb="0" eb="1">
      <t>ゴウ</t>
    </rPh>
    <rPh sb="2" eb="3">
      <t>ケイ</t>
    </rPh>
    <phoneticPr fontId="1"/>
  </si>
  <si>
    <t>…①</t>
    <phoneticPr fontId="1"/>
  </si>
  <si>
    <t>（留意事項）</t>
    <rPh sb="1" eb="3">
      <t>リュウイ</t>
    </rPh>
    <rPh sb="3" eb="5">
      <t>ジコウ</t>
    </rPh>
    <phoneticPr fontId="1"/>
  </si>
  <si>
    <t>※入札書に記載する額と同額になること。</t>
    <rPh sb="1" eb="3">
      <t>ニュウサツ</t>
    </rPh>
    <rPh sb="3" eb="4">
      <t>ショ</t>
    </rPh>
    <rPh sb="5" eb="7">
      <t>キサイ</t>
    </rPh>
    <rPh sb="9" eb="10">
      <t>ガク</t>
    </rPh>
    <rPh sb="11" eb="13">
      <t>ドウガク</t>
    </rPh>
    <phoneticPr fontId="1"/>
  </si>
  <si>
    <r>
      <t>g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=e×f</t>
    </r>
    <r>
      <rPr>
        <sz val="10"/>
        <color theme="1"/>
        <rFont val="ＭＳ Ｐ明朝"/>
        <family val="1"/>
        <charset val="128"/>
      </rPr>
      <t>）</t>
    </r>
    <phoneticPr fontId="1"/>
  </si>
  <si>
    <r>
      <t>h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=d+g</t>
    </r>
    <r>
      <rPr>
        <sz val="10"/>
        <color theme="1"/>
        <rFont val="ＭＳ Ｐ明朝"/>
        <family val="1"/>
        <charset val="128"/>
      </rPr>
      <t>）</t>
    </r>
    <phoneticPr fontId="1"/>
  </si>
  <si>
    <t>別紙様式５－２</t>
    <rPh sb="0" eb="2">
      <t>ベッシ</t>
    </rPh>
    <rPh sb="2" eb="4">
      <t>ヨウシキ</t>
    </rPh>
    <phoneticPr fontId="1"/>
  </si>
  <si>
    <t>別紙様式５－１</t>
    <rPh sb="0" eb="2">
      <t>ベッシ</t>
    </rPh>
    <rPh sb="2" eb="4">
      <t>ヨウシキ</t>
    </rPh>
    <phoneticPr fontId="1"/>
  </si>
  <si>
    <r>
      <t>　３．合計（</t>
    </r>
    <r>
      <rPr>
        <sz val="9"/>
        <color theme="1"/>
        <rFont val="Century"/>
        <family val="1"/>
      </rPr>
      <t>h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）は月毎に小数点以下を切り捨てる。</t>
    </r>
    <rPh sb="3" eb="5">
      <t>ゴウケイ</t>
    </rPh>
    <rPh sb="7" eb="8">
      <t>ラン</t>
    </rPh>
    <rPh sb="10" eb="12">
      <t>ツキゴト</t>
    </rPh>
    <rPh sb="13" eb="16">
      <t>ショウスウテン</t>
    </rPh>
    <rPh sb="16" eb="18">
      <t>イカ</t>
    </rPh>
    <rPh sb="19" eb="20">
      <t>キ</t>
    </rPh>
    <rPh sb="21" eb="22">
      <t>ス</t>
    </rPh>
    <phoneticPr fontId="1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</si>
  <si>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）は、消費税等相当額を含まない単価とし、小数点以下第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phoneticPr fontId="1"/>
  </si>
  <si>
    <r>
      <t>　２．力率調整（</t>
    </r>
    <r>
      <rPr>
        <sz val="9"/>
        <color theme="1"/>
        <rFont val="Century"/>
        <family val="1"/>
      </rPr>
      <t>c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）については、力率の想定値</t>
    </r>
    <r>
      <rPr>
        <sz val="9"/>
        <color theme="1"/>
        <rFont val="Century"/>
        <family val="1"/>
      </rPr>
      <t>100</t>
    </r>
    <r>
      <rPr>
        <sz val="9"/>
        <color theme="1"/>
        <rFont val="ＭＳ 明朝"/>
        <family val="1"/>
        <charset val="128"/>
      </rPr>
      <t>％から</t>
    </r>
    <r>
      <rPr>
        <sz val="9"/>
        <color theme="1"/>
        <rFont val="Century"/>
        <family val="1"/>
      </rPr>
      <t>0.85</t>
    </r>
    <r>
      <rPr>
        <sz val="9"/>
        <color theme="1"/>
        <rFont val="ＭＳ 明朝"/>
        <family val="1"/>
        <charset val="128"/>
      </rPr>
      <t>とする。</t>
    </r>
    <rPh sb="3" eb="4">
      <t>リキ</t>
    </rPh>
    <rPh sb="4" eb="5">
      <t>リツ</t>
    </rPh>
    <rPh sb="5" eb="7">
      <t>チョウセイ</t>
    </rPh>
    <rPh sb="9" eb="10">
      <t>ラン</t>
    </rPh>
    <rPh sb="17" eb="18">
      <t>リキ</t>
    </rPh>
    <rPh sb="18" eb="19">
      <t>リツ</t>
    </rPh>
    <rPh sb="20" eb="22">
      <t>ソウテイ</t>
    </rPh>
    <rPh sb="22" eb="23">
      <t>チ</t>
    </rPh>
    <phoneticPr fontId="1"/>
  </si>
  <si>
    <t>　　入札書記入額　①＝</t>
    <phoneticPr fontId="1"/>
  </si>
  <si>
    <t>①＝</t>
    <phoneticPr fontId="1"/>
  </si>
  <si>
    <t>…②</t>
    <phoneticPr fontId="1"/>
  </si>
  <si>
    <t>入札書記入額　②÷1.10（小数点以下切り上げ）＝</t>
    <rPh sb="0" eb="2">
      <t>ニュウサツ</t>
    </rPh>
    <rPh sb="2" eb="3">
      <t>ショ</t>
    </rPh>
    <rPh sb="3" eb="5">
      <t>キニュウ</t>
    </rPh>
    <rPh sb="5" eb="6">
      <t>ガク</t>
    </rPh>
    <rPh sb="14" eb="17">
      <t>ショウスウテン</t>
    </rPh>
    <rPh sb="17" eb="19">
      <t>イカ</t>
    </rPh>
    <rPh sb="19" eb="20">
      <t>キ</t>
    </rPh>
    <rPh sb="21" eb="22">
      <t>ア</t>
    </rPh>
    <phoneticPr fontId="1"/>
  </si>
  <si>
    <t>常時電力料金</t>
    <rPh sb="0" eb="2">
      <t>ジョウジ</t>
    </rPh>
    <rPh sb="2" eb="4">
      <t>デンリョク</t>
    </rPh>
    <rPh sb="4" eb="6">
      <t>リョウキン</t>
    </rPh>
    <phoneticPr fontId="1"/>
  </si>
  <si>
    <t>リサイクルセンター長谷山電気調達　入札金額内訳書（単価に消費税等相当額を含む場合）</t>
    <rPh sb="9" eb="12">
      <t>ハセヤマ</t>
    </rPh>
    <rPh sb="12" eb="14">
      <t>デンキ</t>
    </rPh>
    <rPh sb="14" eb="16">
      <t>チョウタツ</t>
    </rPh>
    <rPh sb="17" eb="19">
      <t>ニュウサツ</t>
    </rPh>
    <rPh sb="19" eb="21">
      <t>キンガク</t>
    </rPh>
    <rPh sb="21" eb="23">
      <t>ウチワケ</t>
    </rPh>
    <rPh sb="23" eb="24">
      <t>ショ</t>
    </rPh>
    <rPh sb="25" eb="27">
      <t>タンカ</t>
    </rPh>
    <rPh sb="28" eb="32">
      <t>ショウヒゼイトウ</t>
    </rPh>
    <rPh sb="32" eb="34">
      <t>ソウトウ</t>
    </rPh>
    <rPh sb="34" eb="35">
      <t>ガク</t>
    </rPh>
    <rPh sb="36" eb="37">
      <t>フク</t>
    </rPh>
    <rPh sb="38" eb="40">
      <t>バアイ</t>
    </rPh>
    <phoneticPr fontId="1"/>
  </si>
  <si>
    <t>リサイクルセンター長谷山電気調達　入札金額内訳書（単価に消費税等相当額を含まない場合）</t>
    <rPh sb="9" eb="12">
      <t>ハセヤマ</t>
    </rPh>
    <rPh sb="12" eb="14">
      <t>デンキ</t>
    </rPh>
    <rPh sb="14" eb="16">
      <t>チョウタツ</t>
    </rPh>
    <rPh sb="17" eb="19">
      <t>ニュウサツ</t>
    </rPh>
    <rPh sb="19" eb="21">
      <t>キンガク</t>
    </rPh>
    <rPh sb="21" eb="23">
      <t>ウチワケ</t>
    </rPh>
    <rPh sb="23" eb="24">
      <t>ショ</t>
    </rPh>
    <rPh sb="25" eb="27">
      <t>タンカ</t>
    </rPh>
    <rPh sb="28" eb="32">
      <t>ショウヒゼイトウ</t>
    </rPh>
    <rPh sb="32" eb="34">
      <t>ソウトウ</t>
    </rPh>
    <rPh sb="34" eb="35">
      <t>ガク</t>
    </rPh>
    <rPh sb="36" eb="37">
      <t>フク</t>
    </rPh>
    <rPh sb="40" eb="42">
      <t>バアイ</t>
    </rPh>
    <phoneticPr fontId="1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</si>
  <si>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欄）は、消費税等相当額を含む単価とし、小数点以下第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</si>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</sst>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sz val="10"/>
      <color theme="1"/>
      <name val="ＭＳ Ｐ明朝"/>
      <family val="1"/>
      <charset val="128"/>
    </font>
    <font>
      <sz val="10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1"/>
      <name val="ＭＳ Ｐゴシック"/>
      <family val="3"/>
      <charset val="128"/>
    </font>
    <font>
      <sz val="10"/>
      <color rgb="FF0070C0"/>
      <name val="Century"/>
      <family val="1"/>
    </font>
    <font>
      <sz val="10"/>
      <color rgb="FF0070C0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13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177" fontId="7" fillId="0" borderId="14" xfId="0" applyNumberFormat="1" applyFont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top" textRotation="180"/>
    </xf>
    <xf numFmtId="177" fontId="6" fillId="0" borderId="13" xfId="0" applyNumberFormat="1" applyFont="1" applyBorder="1">
      <alignment vertical="center"/>
    </xf>
    <xf numFmtId="177" fontId="6" fillId="0" borderId="14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176" fontId="13" fillId="0" borderId="15" xfId="0" applyNumberFormat="1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7" fontId="6" fillId="0" borderId="20" xfId="0" applyNumberFormat="1" applyFont="1" applyBorder="1">
      <alignment vertical="center"/>
    </xf>
    <xf numFmtId="0" fontId="6" fillId="0" borderId="8" xfId="0" applyFont="1" applyBorder="1" applyAlignment="1">
      <alignment horizontal="center" vertical="top"/>
    </xf>
    <xf numFmtId="177" fontId="6" fillId="0" borderId="22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13" fillId="0" borderId="25" xfId="0" applyNumberFormat="1" applyFont="1" applyBorder="1">
      <alignment vertical="center"/>
    </xf>
    <xf numFmtId="0" fontId="3" fillId="0" borderId="26" xfId="0" applyFont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27" xfId="0" applyNumberFormat="1" applyFont="1" applyBorder="1">
      <alignment vertical="center"/>
    </xf>
    <xf numFmtId="177" fontId="13" fillId="0" borderId="28" xfId="0" applyNumberFormat="1" applyFont="1" applyBorder="1">
      <alignment vertical="center"/>
    </xf>
    <xf numFmtId="177" fontId="6" fillId="0" borderId="29" xfId="0" applyNumberFormat="1" applyFont="1" applyBorder="1">
      <alignment vertical="center"/>
    </xf>
    <xf numFmtId="176" fontId="13" fillId="0" borderId="28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6" fontId="6" fillId="2" borderId="13" xfId="0" applyNumberFormat="1" applyFont="1" applyFill="1" applyBorder="1">
      <alignment vertical="center"/>
    </xf>
    <xf numFmtId="176" fontId="6" fillId="2" borderId="26" xfId="0" applyNumberFormat="1" applyFont="1" applyFill="1" applyBorder="1">
      <alignment vertical="center"/>
    </xf>
    <xf numFmtId="3" fontId="17" fillId="2" borderId="21" xfId="0" applyNumberFormat="1" applyFont="1" applyFill="1" applyBorder="1" applyAlignment="1">
      <alignment horizontal="right" vertical="center" wrapText="1"/>
    </xf>
    <xf numFmtId="3" fontId="17" fillId="2" borderId="19" xfId="0" applyNumberFormat="1" applyFont="1" applyFill="1" applyBorder="1" applyAlignment="1">
      <alignment horizontal="right" vertical="center" wrapText="1"/>
    </xf>
    <xf numFmtId="3" fontId="17" fillId="2" borderId="31" xfId="0" applyNumberFormat="1" applyFont="1" applyFill="1" applyBorder="1" applyAlignment="1">
      <alignment horizontal="right" vertical="center" wrapText="1"/>
    </xf>
    <xf numFmtId="3" fontId="17" fillId="2" borderId="32" xfId="0" applyNumberFormat="1" applyFont="1" applyFill="1" applyBorder="1" applyAlignment="1">
      <alignment horizontal="right" vertical="center" wrapText="1"/>
    </xf>
    <xf numFmtId="177" fontId="6" fillId="0" borderId="33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176" fontId="14" fillId="0" borderId="17" xfId="0" applyNumberFormat="1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view="pageBreakPreview" zoomScaleNormal="100" zoomScaleSheetLayoutView="100" workbookViewId="0">
      <selection activeCell="J15" sqref="J15"/>
    </sheetView>
  </sheetViews>
  <sheetFormatPr defaultRowHeight="13.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>
      <c r="A1" s="1" t="s">
        <v>29</v>
      </c>
    </row>
    <row r="2" spans="1:14" ht="17.25" customHeight="1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39"/>
      <c r="K2" s="39"/>
      <c r="L2" s="39"/>
      <c r="M2" s="39"/>
      <c r="N2" s="39"/>
    </row>
    <row r="3" spans="1:14" s="2" customFormat="1" ht="12.75" thickBot="1">
      <c r="A3" s="2" t="s">
        <v>37</v>
      </c>
      <c r="L3" s="34"/>
    </row>
    <row r="4" spans="1:14" s="2" customFormat="1" ht="12.95" customHeight="1">
      <c r="A4" s="3"/>
      <c r="B4" s="4" t="s">
        <v>0</v>
      </c>
      <c r="C4" s="4" t="s">
        <v>1</v>
      </c>
      <c r="D4" s="5" t="s">
        <v>2</v>
      </c>
      <c r="E4" s="6" t="s">
        <v>3</v>
      </c>
      <c r="F4" s="7" t="s">
        <v>4</v>
      </c>
      <c r="G4" s="8" t="s">
        <v>5</v>
      </c>
      <c r="H4" s="6" t="s">
        <v>5</v>
      </c>
      <c r="I4" s="6" t="s">
        <v>6</v>
      </c>
      <c r="J4" s="34"/>
    </row>
    <row r="5" spans="1:14" s="2" customFormat="1" ht="19.5" customHeight="1">
      <c r="A5" s="9"/>
      <c r="B5" s="9"/>
      <c r="C5" s="9"/>
      <c r="D5" s="10" t="s">
        <v>7</v>
      </c>
      <c r="E5" s="11"/>
      <c r="F5" s="12" t="s">
        <v>8</v>
      </c>
      <c r="G5" s="10" t="s">
        <v>9</v>
      </c>
      <c r="H5" s="11"/>
      <c r="I5" s="14" t="s">
        <v>10</v>
      </c>
      <c r="J5" s="34"/>
    </row>
    <row r="6" spans="1:14" s="2" customFormat="1" ht="12.95" customHeight="1">
      <c r="A6" s="9"/>
      <c r="B6" s="15" t="s">
        <v>11</v>
      </c>
      <c r="C6" s="15" t="s">
        <v>12</v>
      </c>
      <c r="D6" s="16"/>
      <c r="E6" s="13" t="s">
        <v>13</v>
      </c>
      <c r="F6" s="17" t="s">
        <v>14</v>
      </c>
      <c r="G6" s="10" t="s">
        <v>15</v>
      </c>
      <c r="H6" s="13" t="s">
        <v>13</v>
      </c>
      <c r="I6" s="13" t="s">
        <v>13</v>
      </c>
      <c r="J6" s="34"/>
    </row>
    <row r="7" spans="1:14" s="2" customFormat="1" ht="14.25" customHeight="1">
      <c r="A7" s="18"/>
      <c r="B7" s="19" t="s">
        <v>16</v>
      </c>
      <c r="C7" s="19" t="s">
        <v>17</v>
      </c>
      <c r="D7" s="20" t="s">
        <v>18</v>
      </c>
      <c r="E7" s="21" t="s">
        <v>19</v>
      </c>
      <c r="F7" s="43" t="s">
        <v>20</v>
      </c>
      <c r="G7" s="20" t="s">
        <v>21</v>
      </c>
      <c r="H7" s="21" t="s">
        <v>26</v>
      </c>
      <c r="I7" s="21" t="s">
        <v>27</v>
      </c>
      <c r="J7" s="34"/>
    </row>
    <row r="8" spans="1:14" s="2" customFormat="1" ht="12.95" customHeight="1">
      <c r="A8" s="22" t="s">
        <v>41</v>
      </c>
      <c r="B8" s="57">
        <v>660</v>
      </c>
      <c r="C8" s="35"/>
      <c r="D8" s="36">
        <v>0.85</v>
      </c>
      <c r="E8" s="37">
        <f>B8*C8*D8</f>
        <v>0</v>
      </c>
      <c r="F8" s="59">
        <v>71620</v>
      </c>
      <c r="G8" s="42"/>
      <c r="H8" s="37">
        <f>F8*G8</f>
        <v>0</v>
      </c>
      <c r="I8" s="38">
        <f t="shared" ref="I8:I19" si="0">ROUNDDOWN(E8+H8,0)</f>
        <v>0</v>
      </c>
      <c r="J8" s="23"/>
    </row>
    <row r="9" spans="1:14" s="2" customFormat="1" ht="12.95" customHeight="1">
      <c r="A9" s="22" t="s">
        <v>42</v>
      </c>
      <c r="B9" s="57">
        <f>B8</f>
        <v>660</v>
      </c>
      <c r="C9" s="35"/>
      <c r="D9" s="36">
        <v>0.85</v>
      </c>
      <c r="E9" s="37">
        <f t="shared" ref="E9:E18" si="1">B9*C9*D9</f>
        <v>0</v>
      </c>
      <c r="F9" s="59">
        <v>76550</v>
      </c>
      <c r="G9" s="42"/>
      <c r="H9" s="37">
        <f t="shared" ref="H9:H19" si="2">F9*G9</f>
        <v>0</v>
      </c>
      <c r="I9" s="38">
        <f t="shared" si="0"/>
        <v>0</v>
      </c>
      <c r="J9" s="23"/>
    </row>
    <row r="10" spans="1:14" s="2" customFormat="1" ht="12.95" customHeight="1">
      <c r="A10" s="22" t="s">
        <v>43</v>
      </c>
      <c r="B10" s="57">
        <f t="shared" ref="B10:B19" si="3">B9</f>
        <v>660</v>
      </c>
      <c r="C10" s="35"/>
      <c r="D10" s="36">
        <v>0.85</v>
      </c>
      <c r="E10" s="37">
        <f t="shared" si="1"/>
        <v>0</v>
      </c>
      <c r="F10" s="59">
        <v>72568</v>
      </c>
      <c r="G10" s="42"/>
      <c r="H10" s="37">
        <f t="shared" si="2"/>
        <v>0</v>
      </c>
      <c r="I10" s="38">
        <f t="shared" si="0"/>
        <v>0</v>
      </c>
      <c r="J10" s="23"/>
    </row>
    <row r="11" spans="1:14" s="2" customFormat="1" ht="12.95" customHeight="1">
      <c r="A11" s="22" t="s">
        <v>44</v>
      </c>
      <c r="B11" s="57">
        <f t="shared" si="3"/>
        <v>660</v>
      </c>
      <c r="C11" s="35"/>
      <c r="D11" s="36">
        <v>0.85</v>
      </c>
      <c r="E11" s="37">
        <f t="shared" si="1"/>
        <v>0</v>
      </c>
      <c r="F11" s="59">
        <v>81387</v>
      </c>
      <c r="G11" s="42"/>
      <c r="H11" s="37">
        <f t="shared" si="2"/>
        <v>0</v>
      </c>
      <c r="I11" s="38">
        <f t="shared" si="0"/>
        <v>0</v>
      </c>
      <c r="J11" s="23"/>
    </row>
    <row r="12" spans="1:14" s="2" customFormat="1" ht="12.95" customHeight="1">
      <c r="A12" s="22" t="s">
        <v>45</v>
      </c>
      <c r="B12" s="57">
        <f t="shared" si="3"/>
        <v>660</v>
      </c>
      <c r="C12" s="35"/>
      <c r="D12" s="36">
        <v>0.85</v>
      </c>
      <c r="E12" s="37">
        <f t="shared" si="1"/>
        <v>0</v>
      </c>
      <c r="F12" s="59">
        <v>79559</v>
      </c>
      <c r="G12" s="42"/>
      <c r="H12" s="37">
        <f t="shared" si="2"/>
        <v>0</v>
      </c>
      <c r="I12" s="38">
        <f t="shared" si="0"/>
        <v>0</v>
      </c>
      <c r="J12" s="23"/>
    </row>
    <row r="13" spans="1:14" s="2" customFormat="1" ht="12.95" customHeight="1">
      <c r="A13" s="22" t="s">
        <v>46</v>
      </c>
      <c r="B13" s="57">
        <f t="shared" si="3"/>
        <v>660</v>
      </c>
      <c r="C13" s="35"/>
      <c r="D13" s="36">
        <v>0.85</v>
      </c>
      <c r="E13" s="37">
        <f t="shared" si="1"/>
        <v>0</v>
      </c>
      <c r="F13" s="59">
        <v>76072</v>
      </c>
      <c r="G13" s="42"/>
      <c r="H13" s="37">
        <f t="shared" si="2"/>
        <v>0</v>
      </c>
      <c r="I13" s="38">
        <f t="shared" si="0"/>
        <v>0</v>
      </c>
      <c r="J13" s="23"/>
    </row>
    <row r="14" spans="1:14" s="2" customFormat="1" ht="12.95" customHeight="1">
      <c r="A14" s="22" t="s">
        <v>47</v>
      </c>
      <c r="B14" s="57">
        <f t="shared" si="3"/>
        <v>660</v>
      </c>
      <c r="C14" s="35"/>
      <c r="D14" s="36">
        <v>0.85</v>
      </c>
      <c r="E14" s="37">
        <f t="shared" si="1"/>
        <v>0</v>
      </c>
      <c r="F14" s="59">
        <v>77426</v>
      </c>
      <c r="G14" s="42"/>
      <c r="H14" s="37">
        <f t="shared" si="2"/>
        <v>0</v>
      </c>
      <c r="I14" s="38">
        <f t="shared" si="0"/>
        <v>0</v>
      </c>
      <c r="J14" s="23"/>
    </row>
    <row r="15" spans="1:14" s="2" customFormat="1" ht="12.95" customHeight="1">
      <c r="A15" s="22" t="s">
        <v>48</v>
      </c>
      <c r="B15" s="57">
        <f t="shared" si="3"/>
        <v>660</v>
      </c>
      <c r="C15" s="35"/>
      <c r="D15" s="36">
        <v>0.85</v>
      </c>
      <c r="E15" s="37">
        <f t="shared" si="1"/>
        <v>0</v>
      </c>
      <c r="F15" s="59">
        <v>79656</v>
      </c>
      <c r="G15" s="42"/>
      <c r="H15" s="37">
        <f t="shared" si="2"/>
        <v>0</v>
      </c>
      <c r="I15" s="38">
        <f t="shared" si="0"/>
        <v>0</v>
      </c>
      <c r="J15" s="23"/>
    </row>
    <row r="16" spans="1:14" s="2" customFormat="1" ht="12.95" customHeight="1">
      <c r="A16" s="22" t="s">
        <v>49</v>
      </c>
      <c r="B16" s="57">
        <f t="shared" si="3"/>
        <v>660</v>
      </c>
      <c r="C16" s="35"/>
      <c r="D16" s="36">
        <v>0.85</v>
      </c>
      <c r="E16" s="37">
        <f t="shared" si="1"/>
        <v>0</v>
      </c>
      <c r="F16" s="59">
        <v>86043</v>
      </c>
      <c r="G16" s="42"/>
      <c r="H16" s="37">
        <f t="shared" si="2"/>
        <v>0</v>
      </c>
      <c r="I16" s="38">
        <f t="shared" si="0"/>
        <v>0</v>
      </c>
      <c r="J16" s="23"/>
    </row>
    <row r="17" spans="1:12" s="2" customFormat="1" ht="12.95" customHeight="1">
      <c r="A17" s="22" t="s">
        <v>50</v>
      </c>
      <c r="B17" s="57">
        <f t="shared" si="3"/>
        <v>660</v>
      </c>
      <c r="C17" s="35"/>
      <c r="D17" s="36">
        <v>0.85</v>
      </c>
      <c r="E17" s="37">
        <f t="shared" si="1"/>
        <v>0</v>
      </c>
      <c r="F17" s="59">
        <v>78373</v>
      </c>
      <c r="G17" s="42"/>
      <c r="H17" s="37">
        <f t="shared" si="2"/>
        <v>0</v>
      </c>
      <c r="I17" s="38">
        <f t="shared" si="0"/>
        <v>0</v>
      </c>
      <c r="J17" s="23"/>
    </row>
    <row r="18" spans="1:12" s="2" customFormat="1" ht="12.95" customHeight="1">
      <c r="A18" s="22" t="s">
        <v>51</v>
      </c>
      <c r="B18" s="57">
        <f t="shared" si="3"/>
        <v>660</v>
      </c>
      <c r="C18" s="35"/>
      <c r="D18" s="36">
        <v>0.85</v>
      </c>
      <c r="E18" s="37">
        <f t="shared" si="1"/>
        <v>0</v>
      </c>
      <c r="F18" s="59">
        <v>72033</v>
      </c>
      <c r="G18" s="42"/>
      <c r="H18" s="37">
        <f t="shared" si="2"/>
        <v>0</v>
      </c>
      <c r="I18" s="38">
        <f t="shared" si="0"/>
        <v>0</v>
      </c>
      <c r="J18" s="23"/>
    </row>
    <row r="19" spans="1:12" s="2" customFormat="1" ht="12.95" customHeight="1" thickBot="1">
      <c r="A19" s="50" t="s">
        <v>52</v>
      </c>
      <c r="B19" s="58">
        <f t="shared" si="3"/>
        <v>660</v>
      </c>
      <c r="C19" s="51"/>
      <c r="D19" s="52">
        <v>0.85</v>
      </c>
      <c r="E19" s="53">
        <f>B19*C19*D19</f>
        <v>0</v>
      </c>
      <c r="F19" s="60">
        <v>77984</v>
      </c>
      <c r="G19" s="54"/>
      <c r="H19" s="53">
        <f t="shared" si="2"/>
        <v>0</v>
      </c>
      <c r="I19" s="55">
        <f t="shared" si="0"/>
        <v>0</v>
      </c>
      <c r="J19" s="23"/>
    </row>
    <row r="20" spans="1:12" s="2" customFormat="1" ht="12.95" customHeight="1" thickTop="1" thickBot="1">
      <c r="A20" s="18" t="s">
        <v>22</v>
      </c>
      <c r="B20" s="44"/>
      <c r="C20" s="45"/>
      <c r="D20" s="46"/>
      <c r="E20" s="47"/>
      <c r="F20" s="48">
        <f>SUM(F8:F19)</f>
        <v>929271</v>
      </c>
      <c r="G20" s="46"/>
      <c r="H20" s="47"/>
      <c r="I20" s="49">
        <f>SUM(I8:I19)</f>
        <v>0</v>
      </c>
      <c r="J20" s="24" t="s">
        <v>23</v>
      </c>
    </row>
    <row r="21" spans="1:12" s="2" customFormat="1" ht="9" customHeight="1">
      <c r="C21" s="30"/>
      <c r="D21" s="30"/>
      <c r="E21" s="30"/>
      <c r="F21" s="30"/>
      <c r="G21" s="30"/>
      <c r="H21" s="30"/>
      <c r="I21" s="30"/>
      <c r="J21" s="30"/>
      <c r="K21" s="30"/>
    </row>
    <row r="22" spans="1:12" s="2" customFormat="1" ht="12.95" customHeight="1" thickBot="1">
      <c r="C22" s="30"/>
      <c r="D22" s="30"/>
      <c r="E22" s="31"/>
      <c r="F22" s="30"/>
      <c r="G22" s="30"/>
      <c r="H22" s="30"/>
      <c r="I22" s="30"/>
      <c r="J22" s="30"/>
      <c r="K22" s="30"/>
    </row>
    <row r="23" spans="1:12" s="2" customFormat="1" ht="15" customHeight="1" thickBot="1">
      <c r="C23" s="30"/>
      <c r="D23" s="30"/>
      <c r="E23" s="30"/>
      <c r="F23" s="66" t="s">
        <v>33</v>
      </c>
      <c r="G23" s="66"/>
      <c r="H23" s="67">
        <f>I20</f>
        <v>0</v>
      </c>
      <c r="I23" s="68"/>
      <c r="J23" s="24"/>
    </row>
    <row r="24" spans="1:12" s="2" customFormat="1" ht="4.5" customHeight="1">
      <c r="C24" s="30"/>
      <c r="D24" s="30"/>
      <c r="E24" s="30"/>
      <c r="F24" s="32"/>
      <c r="G24" s="32"/>
      <c r="H24" s="33"/>
      <c r="I24" s="33"/>
      <c r="J24" s="24"/>
    </row>
    <row r="25" spans="1:12" s="2" customFormat="1" ht="15" hidden="1" customHeight="1" thickBot="1">
      <c r="C25" s="30"/>
      <c r="D25" s="66"/>
      <c r="E25" s="66"/>
      <c r="F25" s="66"/>
      <c r="G25" s="69"/>
      <c r="H25" s="67"/>
      <c r="I25" s="68"/>
      <c r="J25" s="24"/>
    </row>
    <row r="26" spans="1:12" s="2" customFormat="1" ht="15" customHeight="1">
      <c r="C26" s="30"/>
      <c r="D26" s="32"/>
      <c r="E26" s="32"/>
      <c r="F26" s="32"/>
      <c r="G26" s="32"/>
      <c r="H26" s="41"/>
      <c r="I26" s="40" t="s">
        <v>25</v>
      </c>
      <c r="J26" s="24"/>
    </row>
    <row r="27" spans="1:12" s="2" customFormat="1" ht="15" customHeight="1">
      <c r="A27" s="27" t="s">
        <v>24</v>
      </c>
      <c r="H27" s="25"/>
      <c r="I27" s="40"/>
      <c r="J27" s="28"/>
      <c r="K27" s="26"/>
      <c r="L27" s="24"/>
    </row>
    <row r="28" spans="1:12" s="2" customFormat="1">
      <c r="A28" s="27" t="s">
        <v>31</v>
      </c>
    </row>
    <row r="29" spans="1:12" s="2" customFormat="1" ht="13.5" customHeight="1">
      <c r="A29" s="27" t="s">
        <v>32</v>
      </c>
    </row>
    <row r="30" spans="1:12" s="2" customFormat="1">
      <c r="A30" s="27" t="s">
        <v>30</v>
      </c>
    </row>
    <row r="31" spans="1:12" s="2" customFormat="1" ht="2.25" customHeight="1"/>
    <row r="32" spans="1:12" s="2" customFormat="1" ht="12"/>
    <row r="33" s="2" customFormat="1" ht="12"/>
    <row r="34" s="2" customFormat="1" ht="12"/>
    <row r="35" s="2" customFormat="1" ht="12"/>
    <row r="36" s="2" customFormat="1" ht="12"/>
    <row r="37" s="2" customFormat="1" ht="12"/>
    <row r="38" s="2" customFormat="1" ht="12"/>
    <row r="39" s="2" customFormat="1" ht="12"/>
    <row r="40" s="2" customFormat="1" ht="12"/>
    <row r="41" s="2" customFormat="1" ht="12"/>
    <row r="42" s="2" customFormat="1" ht="12"/>
    <row r="43" s="2" customFormat="1" ht="12"/>
  </sheetData>
  <mergeCells count="5">
    <mergeCell ref="A2:I2"/>
    <mergeCell ref="F23:G23"/>
    <mergeCell ref="H23:I23"/>
    <mergeCell ref="D25:G25"/>
    <mergeCell ref="H25:I25"/>
  </mergeCells>
  <phoneticPr fontId="1"/>
  <printOptions horizontalCentered="1" verticalCentered="1"/>
  <pageMargins left="0.51181102362204722" right="0.31496062992125984" top="0.35433070866141736" bottom="0.15748031496062992" header="0.31496062992125984" footer="0.31496062992125984"/>
  <pageSetup paperSize="9" scale="120" orientation="landscape" blackAndWhite="1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view="pageBreakPreview" zoomScaleNormal="100" zoomScaleSheetLayoutView="100" workbookViewId="0">
      <selection activeCell="J11" sqref="J11"/>
    </sheetView>
  </sheetViews>
  <sheetFormatPr defaultRowHeight="13.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>
      <c r="A1" s="1" t="s">
        <v>28</v>
      </c>
    </row>
    <row r="2" spans="1:14" ht="17.25" customHeight="1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39"/>
      <c r="K2" s="39"/>
      <c r="L2" s="39"/>
      <c r="M2" s="39"/>
      <c r="N2" s="39"/>
    </row>
    <row r="3" spans="1:14" s="2" customFormat="1" ht="12.75" thickBot="1">
      <c r="A3" s="2" t="s">
        <v>37</v>
      </c>
      <c r="L3" s="34"/>
    </row>
    <row r="4" spans="1:14" s="2" customFormat="1" ht="12.95" customHeight="1">
      <c r="A4" s="3"/>
      <c r="B4" s="4" t="s">
        <v>0</v>
      </c>
      <c r="C4" s="4" t="s">
        <v>1</v>
      </c>
      <c r="D4" s="5" t="s">
        <v>2</v>
      </c>
      <c r="E4" s="6" t="s">
        <v>3</v>
      </c>
      <c r="F4" s="7" t="s">
        <v>4</v>
      </c>
      <c r="G4" s="8" t="s">
        <v>5</v>
      </c>
      <c r="H4" s="6" t="s">
        <v>5</v>
      </c>
      <c r="I4" s="6" t="s">
        <v>6</v>
      </c>
      <c r="J4" s="34"/>
    </row>
    <row r="5" spans="1:14" s="2" customFormat="1" ht="19.5" customHeight="1">
      <c r="A5" s="9"/>
      <c r="B5" s="9"/>
      <c r="C5" s="9"/>
      <c r="D5" s="10" t="s">
        <v>7</v>
      </c>
      <c r="E5" s="11"/>
      <c r="F5" s="12" t="s">
        <v>8</v>
      </c>
      <c r="G5" s="10" t="s">
        <v>9</v>
      </c>
      <c r="H5" s="11"/>
      <c r="I5" s="14" t="s">
        <v>10</v>
      </c>
      <c r="J5" s="34"/>
    </row>
    <row r="6" spans="1:14" s="2" customFormat="1" ht="12.95" customHeight="1">
      <c r="A6" s="9"/>
      <c r="B6" s="15" t="s">
        <v>11</v>
      </c>
      <c r="C6" s="15" t="s">
        <v>12</v>
      </c>
      <c r="D6" s="16"/>
      <c r="E6" s="13" t="s">
        <v>13</v>
      </c>
      <c r="F6" s="17" t="s">
        <v>14</v>
      </c>
      <c r="G6" s="10" t="s">
        <v>15</v>
      </c>
      <c r="H6" s="13" t="s">
        <v>13</v>
      </c>
      <c r="I6" s="13" t="s">
        <v>13</v>
      </c>
      <c r="J6" s="34"/>
    </row>
    <row r="7" spans="1:14" s="2" customFormat="1" ht="14.25" customHeight="1">
      <c r="A7" s="18"/>
      <c r="B7" s="19" t="s">
        <v>16</v>
      </c>
      <c r="C7" s="19" t="s">
        <v>17</v>
      </c>
      <c r="D7" s="20" t="s">
        <v>18</v>
      </c>
      <c r="E7" s="21" t="s">
        <v>19</v>
      </c>
      <c r="F7" s="43" t="s">
        <v>20</v>
      </c>
      <c r="G7" s="20" t="s">
        <v>21</v>
      </c>
      <c r="H7" s="21" t="s">
        <v>26</v>
      </c>
      <c r="I7" s="21" t="s">
        <v>27</v>
      </c>
      <c r="J7" s="34"/>
    </row>
    <row r="8" spans="1:14" s="2" customFormat="1" ht="12.95" customHeight="1">
      <c r="A8" s="22" t="s">
        <v>41</v>
      </c>
      <c r="B8" s="57">
        <v>660</v>
      </c>
      <c r="C8" s="35"/>
      <c r="D8" s="29">
        <v>0.85</v>
      </c>
      <c r="E8" s="37">
        <f>B8*C8*D8</f>
        <v>0</v>
      </c>
      <c r="F8" s="61">
        <v>71620</v>
      </c>
      <c r="G8" s="63"/>
      <c r="H8" s="37">
        <f>F8*G8</f>
        <v>0</v>
      </c>
      <c r="I8" s="38">
        <f t="shared" ref="I8:I19" si="0">ROUNDDOWN(E8+H8,0)</f>
        <v>0</v>
      </c>
      <c r="J8" s="23"/>
    </row>
    <row r="9" spans="1:14" s="2" customFormat="1" ht="12.95" customHeight="1">
      <c r="A9" s="22" t="s">
        <v>42</v>
      </c>
      <c r="B9" s="57">
        <f>B8</f>
        <v>660</v>
      </c>
      <c r="C9" s="35"/>
      <c r="D9" s="29">
        <v>0.85</v>
      </c>
      <c r="E9" s="37">
        <f t="shared" ref="E9:E19" si="1">B9*C9*D9</f>
        <v>0</v>
      </c>
      <c r="F9" s="61">
        <v>76550</v>
      </c>
      <c r="G9" s="63"/>
      <c r="H9" s="37">
        <f t="shared" ref="H9:H19" si="2">F9*G9</f>
        <v>0</v>
      </c>
      <c r="I9" s="38">
        <f t="shared" si="0"/>
        <v>0</v>
      </c>
      <c r="J9" s="23"/>
    </row>
    <row r="10" spans="1:14" s="2" customFormat="1" ht="12.95" customHeight="1">
      <c r="A10" s="22" t="s">
        <v>43</v>
      </c>
      <c r="B10" s="57">
        <f t="shared" ref="B10:B19" si="3">B9</f>
        <v>660</v>
      </c>
      <c r="C10" s="35"/>
      <c r="D10" s="29">
        <v>0.85</v>
      </c>
      <c r="E10" s="37">
        <f t="shared" si="1"/>
        <v>0</v>
      </c>
      <c r="F10" s="61">
        <v>72568</v>
      </c>
      <c r="G10" s="63"/>
      <c r="H10" s="37">
        <f t="shared" si="2"/>
        <v>0</v>
      </c>
      <c r="I10" s="38">
        <f t="shared" si="0"/>
        <v>0</v>
      </c>
      <c r="J10" s="23"/>
    </row>
    <row r="11" spans="1:14" s="2" customFormat="1" ht="12.95" customHeight="1">
      <c r="A11" s="22" t="s">
        <v>44</v>
      </c>
      <c r="B11" s="57">
        <f t="shared" si="3"/>
        <v>660</v>
      </c>
      <c r="C11" s="35"/>
      <c r="D11" s="29">
        <v>0.85</v>
      </c>
      <c r="E11" s="37">
        <f t="shared" si="1"/>
        <v>0</v>
      </c>
      <c r="F11" s="61">
        <v>81387</v>
      </c>
      <c r="G11" s="63"/>
      <c r="H11" s="37">
        <f t="shared" si="2"/>
        <v>0</v>
      </c>
      <c r="I11" s="38">
        <f t="shared" si="0"/>
        <v>0</v>
      </c>
      <c r="J11" s="23"/>
    </row>
    <row r="12" spans="1:14" s="2" customFormat="1" ht="12.95" customHeight="1">
      <c r="A12" s="22" t="s">
        <v>45</v>
      </c>
      <c r="B12" s="57">
        <f t="shared" si="3"/>
        <v>660</v>
      </c>
      <c r="C12" s="35"/>
      <c r="D12" s="29">
        <v>0.85</v>
      </c>
      <c r="E12" s="37">
        <f t="shared" si="1"/>
        <v>0</v>
      </c>
      <c r="F12" s="61">
        <v>79559</v>
      </c>
      <c r="G12" s="63"/>
      <c r="H12" s="37">
        <f t="shared" si="2"/>
        <v>0</v>
      </c>
      <c r="I12" s="38">
        <f t="shared" si="0"/>
        <v>0</v>
      </c>
      <c r="J12" s="23"/>
    </row>
    <row r="13" spans="1:14" s="2" customFormat="1" ht="12.95" customHeight="1">
      <c r="A13" s="22" t="s">
        <v>46</v>
      </c>
      <c r="B13" s="57">
        <f t="shared" si="3"/>
        <v>660</v>
      </c>
      <c r="C13" s="35"/>
      <c r="D13" s="29">
        <v>0.85</v>
      </c>
      <c r="E13" s="37">
        <f t="shared" si="1"/>
        <v>0</v>
      </c>
      <c r="F13" s="61">
        <v>76072</v>
      </c>
      <c r="G13" s="63"/>
      <c r="H13" s="37">
        <f t="shared" si="2"/>
        <v>0</v>
      </c>
      <c r="I13" s="38">
        <f t="shared" si="0"/>
        <v>0</v>
      </c>
      <c r="J13" s="23"/>
    </row>
    <row r="14" spans="1:14" s="2" customFormat="1" ht="12.95" customHeight="1">
      <c r="A14" s="22" t="s">
        <v>47</v>
      </c>
      <c r="B14" s="57">
        <f t="shared" si="3"/>
        <v>660</v>
      </c>
      <c r="C14" s="35"/>
      <c r="D14" s="29">
        <v>0.85</v>
      </c>
      <c r="E14" s="37">
        <f t="shared" si="1"/>
        <v>0</v>
      </c>
      <c r="F14" s="61">
        <v>77426</v>
      </c>
      <c r="G14" s="63"/>
      <c r="H14" s="37">
        <f t="shared" si="2"/>
        <v>0</v>
      </c>
      <c r="I14" s="38">
        <f t="shared" si="0"/>
        <v>0</v>
      </c>
      <c r="J14" s="23"/>
    </row>
    <row r="15" spans="1:14" s="2" customFormat="1" ht="12.95" customHeight="1">
      <c r="A15" s="22" t="s">
        <v>48</v>
      </c>
      <c r="B15" s="57">
        <f t="shared" si="3"/>
        <v>660</v>
      </c>
      <c r="C15" s="35"/>
      <c r="D15" s="29">
        <v>0.85</v>
      </c>
      <c r="E15" s="37">
        <f t="shared" si="1"/>
        <v>0</v>
      </c>
      <c r="F15" s="61">
        <v>79656</v>
      </c>
      <c r="G15" s="63"/>
      <c r="H15" s="37">
        <f t="shared" si="2"/>
        <v>0</v>
      </c>
      <c r="I15" s="38">
        <f t="shared" si="0"/>
        <v>0</v>
      </c>
      <c r="J15" s="23"/>
    </row>
    <row r="16" spans="1:14" s="2" customFormat="1" ht="12.95" customHeight="1">
      <c r="A16" s="22" t="s">
        <v>49</v>
      </c>
      <c r="B16" s="57">
        <f t="shared" si="3"/>
        <v>660</v>
      </c>
      <c r="C16" s="35"/>
      <c r="D16" s="29">
        <v>0.85</v>
      </c>
      <c r="E16" s="37">
        <f t="shared" si="1"/>
        <v>0</v>
      </c>
      <c r="F16" s="61">
        <v>86043</v>
      </c>
      <c r="G16" s="63"/>
      <c r="H16" s="37">
        <f t="shared" si="2"/>
        <v>0</v>
      </c>
      <c r="I16" s="38">
        <f t="shared" si="0"/>
        <v>0</v>
      </c>
      <c r="J16" s="23"/>
    </row>
    <row r="17" spans="1:12" s="2" customFormat="1" ht="12.95" customHeight="1">
      <c r="A17" s="22" t="s">
        <v>50</v>
      </c>
      <c r="B17" s="57">
        <f t="shared" si="3"/>
        <v>660</v>
      </c>
      <c r="C17" s="35"/>
      <c r="D17" s="29">
        <v>0.85</v>
      </c>
      <c r="E17" s="37">
        <f t="shared" si="1"/>
        <v>0</v>
      </c>
      <c r="F17" s="61">
        <v>78373</v>
      </c>
      <c r="G17" s="63"/>
      <c r="H17" s="37">
        <f t="shared" si="2"/>
        <v>0</v>
      </c>
      <c r="I17" s="38">
        <f t="shared" si="0"/>
        <v>0</v>
      </c>
      <c r="J17" s="23"/>
    </row>
    <row r="18" spans="1:12" s="2" customFormat="1" ht="12.95" customHeight="1">
      <c r="A18" s="22" t="s">
        <v>51</v>
      </c>
      <c r="B18" s="57">
        <f t="shared" si="3"/>
        <v>660</v>
      </c>
      <c r="C18" s="35"/>
      <c r="D18" s="29">
        <v>0.85</v>
      </c>
      <c r="E18" s="37">
        <f t="shared" si="1"/>
        <v>0</v>
      </c>
      <c r="F18" s="61">
        <v>72033</v>
      </c>
      <c r="G18" s="63"/>
      <c r="H18" s="37">
        <f t="shared" si="2"/>
        <v>0</v>
      </c>
      <c r="I18" s="38">
        <f t="shared" si="0"/>
        <v>0</v>
      </c>
      <c r="J18" s="23"/>
    </row>
    <row r="19" spans="1:12" s="2" customFormat="1" ht="12.95" customHeight="1" thickBot="1">
      <c r="A19" s="50" t="s">
        <v>52</v>
      </c>
      <c r="B19" s="58">
        <f t="shared" si="3"/>
        <v>660</v>
      </c>
      <c r="C19" s="51"/>
      <c r="D19" s="56">
        <v>0.85</v>
      </c>
      <c r="E19" s="53">
        <f t="shared" si="1"/>
        <v>0</v>
      </c>
      <c r="F19" s="62">
        <v>77984</v>
      </c>
      <c r="G19" s="64"/>
      <c r="H19" s="53">
        <f t="shared" si="2"/>
        <v>0</v>
      </c>
      <c r="I19" s="55">
        <f t="shared" si="0"/>
        <v>0</v>
      </c>
      <c r="J19" s="23"/>
    </row>
    <row r="20" spans="1:12" s="2" customFormat="1" ht="12.95" customHeight="1" thickTop="1" thickBot="1">
      <c r="A20" s="18" t="s">
        <v>22</v>
      </c>
      <c r="B20" s="44"/>
      <c r="C20" s="45"/>
      <c r="D20" s="46"/>
      <c r="E20" s="47"/>
      <c r="F20" s="48">
        <f>SUM(F8:F19)</f>
        <v>929271</v>
      </c>
      <c r="G20" s="46"/>
      <c r="H20" s="47"/>
      <c r="I20" s="49">
        <f>SUM(I8:I19)</f>
        <v>0</v>
      </c>
      <c r="J20" s="24" t="s">
        <v>23</v>
      </c>
    </row>
    <row r="21" spans="1:12" s="2" customFormat="1" ht="9" customHeight="1">
      <c r="C21" s="30"/>
      <c r="D21" s="30"/>
      <c r="E21" s="30"/>
      <c r="F21" s="30"/>
      <c r="G21" s="30"/>
      <c r="H21" s="30"/>
      <c r="I21" s="30"/>
      <c r="J21" s="30"/>
      <c r="K21" s="30"/>
    </row>
    <row r="22" spans="1:12" s="2" customFormat="1" ht="12.95" customHeight="1" thickBot="1">
      <c r="C22" s="30"/>
      <c r="D22" s="30"/>
      <c r="E22" s="31"/>
      <c r="F22" s="30"/>
      <c r="G22" s="30"/>
      <c r="H22" s="30"/>
      <c r="I22" s="30"/>
      <c r="J22" s="30"/>
      <c r="K22" s="30"/>
    </row>
    <row r="23" spans="1:12" s="2" customFormat="1" ht="15" customHeight="1" thickBot="1">
      <c r="C23" s="30"/>
      <c r="D23" s="30"/>
      <c r="E23" s="30"/>
      <c r="F23" s="66" t="s">
        <v>34</v>
      </c>
      <c r="G23" s="66"/>
      <c r="H23" s="67">
        <f>I20</f>
        <v>0</v>
      </c>
      <c r="I23" s="68"/>
      <c r="J23" s="24" t="s">
        <v>35</v>
      </c>
    </row>
    <row r="24" spans="1:12" s="2" customFormat="1" ht="4.5" customHeight="1" thickBot="1">
      <c r="C24" s="30"/>
      <c r="D24" s="30"/>
      <c r="E24" s="30"/>
      <c r="F24" s="32"/>
      <c r="G24" s="32"/>
      <c r="H24" s="33"/>
      <c r="I24" s="33"/>
      <c r="J24" s="24"/>
    </row>
    <row r="25" spans="1:12" s="2" customFormat="1" ht="15" customHeight="1" thickBot="1">
      <c r="C25" s="30"/>
      <c r="D25" s="66" t="s">
        <v>36</v>
      </c>
      <c r="E25" s="66"/>
      <c r="F25" s="66"/>
      <c r="G25" s="69"/>
      <c r="H25" s="67">
        <f>ROUNDUP(H23/1.1,0)</f>
        <v>0</v>
      </c>
      <c r="I25" s="68"/>
      <c r="J25" s="24"/>
    </row>
    <row r="26" spans="1:12" s="2" customFormat="1" ht="15" customHeight="1">
      <c r="C26" s="30"/>
      <c r="D26" s="32"/>
      <c r="E26" s="32"/>
      <c r="F26" s="32"/>
      <c r="G26" s="32"/>
      <c r="H26" s="41"/>
      <c r="I26" s="40" t="s">
        <v>25</v>
      </c>
      <c r="J26" s="24"/>
    </row>
    <row r="27" spans="1:12" s="2" customFormat="1" ht="15" customHeight="1">
      <c r="A27" s="27" t="s">
        <v>24</v>
      </c>
      <c r="H27" s="25"/>
      <c r="I27" s="40"/>
      <c r="J27" s="28"/>
      <c r="K27" s="26"/>
      <c r="L27" s="24"/>
    </row>
    <row r="28" spans="1:12" s="2" customFormat="1">
      <c r="A28" s="27" t="s">
        <v>40</v>
      </c>
    </row>
    <row r="29" spans="1:12" s="2" customFormat="1" ht="13.5" customHeight="1">
      <c r="A29" s="27" t="s">
        <v>32</v>
      </c>
    </row>
    <row r="30" spans="1:12" s="2" customFormat="1">
      <c r="A30" s="27" t="s">
        <v>30</v>
      </c>
    </row>
    <row r="31" spans="1:12" s="2" customFormat="1" ht="2.25" customHeight="1"/>
    <row r="32" spans="1:12" s="2" customFormat="1" ht="12"/>
    <row r="33" s="2" customFormat="1" ht="12"/>
    <row r="34" s="2" customFormat="1" ht="12"/>
    <row r="35" s="2" customFormat="1" ht="12"/>
    <row r="36" s="2" customFormat="1" ht="12"/>
    <row r="37" s="2" customFormat="1" ht="12"/>
    <row r="38" s="2" customFormat="1" ht="12"/>
    <row r="39" s="2" customFormat="1" ht="12"/>
    <row r="40" s="2" customFormat="1" ht="12"/>
    <row r="41" s="2" customFormat="1" ht="12"/>
    <row r="42" s="2" customFormat="1" ht="12"/>
    <row r="43" s="2" customFormat="1" ht="12"/>
  </sheetData>
  <mergeCells count="5">
    <mergeCell ref="A2:I2"/>
    <mergeCell ref="F23:G23"/>
    <mergeCell ref="H23:I23"/>
    <mergeCell ref="D25:G25"/>
    <mergeCell ref="H25:I25"/>
  </mergeCells>
  <phoneticPr fontId="1"/>
  <printOptions horizontalCentered="1" verticalCentered="1"/>
  <pageMargins left="0.51181102362204722" right="0.31496062992125984" top="0.35433070866141736" bottom="0.15748031496062992" header="0.31496062992125984" footer="0.31496062992125984"/>
  <pageSetup paperSize="9" scale="120" orientation="landscape" blackAndWhite="1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別紙様式５－１内訳書（税抜）</vt:lpstr>
      <vt:lpstr>別紙様式５－２内訳書（税込）</vt:lpstr>
      <vt:lpstr>'別紙様式５－１内訳書（税抜）'!Print_Area</vt:lpstr>
      <vt:lpstr>'別紙様式５－２内訳書（税込）'!Print_Area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T-Fukuyama</dc:creator>
  <cp:lastModifiedBy>窪田 真二</cp:lastModifiedBy>
  <cp:lastPrinted>2025-10-27T04:40:06Z</cp:lastPrinted>
  <dcterms:created xsi:type="dcterms:W3CDTF">2015-11-18T04:07:16Z</dcterms:created>
  <dcterms:modified xsi:type="dcterms:W3CDTF">2025-11-17T07:12:44Z</dcterms:modified>
</cp:coreProperties>
</file>